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15480" windowHeight="8190" tabRatio="675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44525" calcMode="autoNoTable"/>
</workbook>
</file>

<file path=xl/calcChain.xml><?xml version="1.0" encoding="utf-8"?>
<calcChain xmlns="http://schemas.openxmlformats.org/spreadsheetml/2006/main">
  <c r="K6" i="9" l="1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5" i="9"/>
  <c r="BK23" i="8" l="1"/>
  <c r="BK24" i="8"/>
  <c r="BK57" i="8"/>
  <c r="BK8" i="8" l="1"/>
  <c r="BK11" i="8"/>
  <c r="BK25" i="8"/>
  <c r="BK26" i="8"/>
  <c r="BK32" i="8"/>
  <c r="BK35" i="8"/>
  <c r="BK36" i="8"/>
  <c r="BK37" i="8"/>
  <c r="BK38" i="8"/>
  <c r="BK39" i="8"/>
  <c r="BK40" i="8"/>
  <c r="BK41" i="8"/>
  <c r="BK42" i="8"/>
  <c r="BK43" i="8"/>
  <c r="BK44" i="8"/>
  <c r="BK45" i="8"/>
  <c r="BK51" i="8"/>
  <c r="BK52" i="8"/>
  <c r="BK72" i="8"/>
  <c r="E42" i="9" l="1"/>
  <c r="F42" i="9"/>
  <c r="G42" i="9"/>
  <c r="D42" i="9"/>
  <c r="C27" i="8" l="1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I42" i="9" l="1"/>
  <c r="L42" i="9"/>
  <c r="H42" i="9"/>
  <c r="J42" i="9"/>
  <c r="BJ46" i="8"/>
  <c r="BI46" i="8"/>
  <c r="BH46" i="8"/>
  <c r="BG46" i="8"/>
  <c r="BF46" i="8"/>
  <c r="BE46" i="8"/>
  <c r="BD46" i="8"/>
  <c r="BC46" i="8"/>
  <c r="BB46" i="8"/>
  <c r="BA46" i="8"/>
  <c r="AZ46" i="8"/>
  <c r="AY46" i="8"/>
  <c r="AX46" i="8"/>
  <c r="AW46" i="8"/>
  <c r="AV46" i="8"/>
  <c r="AU46" i="8"/>
  <c r="AT46" i="8"/>
  <c r="AS46" i="8"/>
  <c r="AR46" i="8"/>
  <c r="AQ46" i="8"/>
  <c r="AP46" i="8"/>
  <c r="AO46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J53" i="8"/>
  <c r="AK53" i="8"/>
  <c r="AL53" i="8"/>
  <c r="AM53" i="8"/>
  <c r="AN53" i="8"/>
  <c r="AO53" i="8"/>
  <c r="AP53" i="8"/>
  <c r="AQ53" i="8"/>
  <c r="AR53" i="8"/>
  <c r="AS53" i="8"/>
  <c r="AT53" i="8"/>
  <c r="AU53" i="8"/>
  <c r="AV53" i="8"/>
  <c r="AW53" i="8"/>
  <c r="AX53" i="8"/>
  <c r="AY53" i="8"/>
  <c r="AZ53" i="8"/>
  <c r="BA53" i="8"/>
  <c r="BB53" i="8"/>
  <c r="BC53" i="8"/>
  <c r="BD53" i="8"/>
  <c r="BE53" i="8"/>
  <c r="BF53" i="8"/>
  <c r="BG53" i="8"/>
  <c r="BH53" i="8"/>
  <c r="BI53" i="8"/>
  <c r="BJ53" i="8"/>
  <c r="C53" i="8"/>
  <c r="BK9" i="8" l="1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7" i="8"/>
  <c r="BK18" i="8" s="1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20" i="8"/>
  <c r="BK21" i="8" s="1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33" i="8"/>
  <c r="C33" i="8"/>
  <c r="C47" i="8" s="1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N47" i="8"/>
  <c r="BK53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AE58" i="8"/>
  <c r="AF58" i="8"/>
  <c r="AG58" i="8"/>
  <c r="AH58" i="8"/>
  <c r="AI58" i="8"/>
  <c r="AJ58" i="8"/>
  <c r="AK58" i="8"/>
  <c r="AL58" i="8"/>
  <c r="AM58" i="8"/>
  <c r="AN58" i="8"/>
  <c r="AO58" i="8"/>
  <c r="AP58" i="8"/>
  <c r="AQ58" i="8"/>
  <c r="AR58" i="8"/>
  <c r="AS58" i="8"/>
  <c r="AT58" i="8"/>
  <c r="AU58" i="8"/>
  <c r="AV58" i="8"/>
  <c r="AW58" i="8"/>
  <c r="AX58" i="8"/>
  <c r="AY58" i="8"/>
  <c r="AZ58" i="8"/>
  <c r="BA58" i="8"/>
  <c r="BB58" i="8"/>
  <c r="BC58" i="8"/>
  <c r="BD58" i="8"/>
  <c r="BE58" i="8"/>
  <c r="BF58" i="8"/>
  <c r="BG58" i="8"/>
  <c r="BH58" i="8"/>
  <c r="BI58" i="8"/>
  <c r="BJ58" i="8"/>
  <c r="BK60" i="8"/>
  <c r="BK61" i="8" s="1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Z61" i="8"/>
  <c r="AA61" i="8"/>
  <c r="AB61" i="8"/>
  <c r="AC61" i="8"/>
  <c r="AD61" i="8"/>
  <c r="AE61" i="8"/>
  <c r="AF61" i="8"/>
  <c r="AG61" i="8"/>
  <c r="AH61" i="8"/>
  <c r="AI61" i="8"/>
  <c r="AJ61" i="8"/>
  <c r="AK61" i="8"/>
  <c r="AL61" i="8"/>
  <c r="AM61" i="8"/>
  <c r="AN61" i="8"/>
  <c r="AO61" i="8"/>
  <c r="AP61" i="8"/>
  <c r="AQ61" i="8"/>
  <c r="AR61" i="8"/>
  <c r="AS61" i="8"/>
  <c r="AT61" i="8"/>
  <c r="AU61" i="8"/>
  <c r="AV61" i="8"/>
  <c r="AW61" i="8"/>
  <c r="AX61" i="8"/>
  <c r="AY61" i="8"/>
  <c r="AZ61" i="8"/>
  <c r="BA61" i="8"/>
  <c r="BB61" i="8"/>
  <c r="BC61" i="8"/>
  <c r="BD61" i="8"/>
  <c r="BE61" i="8"/>
  <c r="BF61" i="8"/>
  <c r="BG61" i="8"/>
  <c r="BH61" i="8"/>
  <c r="BI61" i="8"/>
  <c r="BJ61" i="8"/>
  <c r="BK66" i="8"/>
  <c r="BK67" i="8" s="1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AA67" i="8"/>
  <c r="AB67" i="8"/>
  <c r="AC67" i="8"/>
  <c r="AD67" i="8"/>
  <c r="AE67" i="8"/>
  <c r="AF67" i="8"/>
  <c r="AG67" i="8"/>
  <c r="AH67" i="8"/>
  <c r="AI67" i="8"/>
  <c r="AJ67" i="8"/>
  <c r="AK67" i="8"/>
  <c r="AL67" i="8"/>
  <c r="AM67" i="8"/>
  <c r="AN67" i="8"/>
  <c r="AO67" i="8"/>
  <c r="AP67" i="8"/>
  <c r="AQ67" i="8"/>
  <c r="AR67" i="8"/>
  <c r="AS67" i="8"/>
  <c r="AT67" i="8"/>
  <c r="AU67" i="8"/>
  <c r="AV67" i="8"/>
  <c r="AW67" i="8"/>
  <c r="AX67" i="8"/>
  <c r="AY67" i="8"/>
  <c r="AZ67" i="8"/>
  <c r="BA67" i="8"/>
  <c r="BB67" i="8"/>
  <c r="BC67" i="8"/>
  <c r="BD67" i="8"/>
  <c r="BE67" i="8"/>
  <c r="BF67" i="8"/>
  <c r="BG67" i="8"/>
  <c r="BH67" i="8"/>
  <c r="BI67" i="8"/>
  <c r="BJ67" i="8"/>
  <c r="BK73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Z73" i="8"/>
  <c r="AA73" i="8"/>
  <c r="AB73" i="8"/>
  <c r="AC73" i="8"/>
  <c r="AD73" i="8"/>
  <c r="AE73" i="8"/>
  <c r="AF73" i="8"/>
  <c r="AG73" i="8"/>
  <c r="AH73" i="8"/>
  <c r="AI73" i="8"/>
  <c r="AJ73" i="8"/>
  <c r="AK73" i="8"/>
  <c r="AL73" i="8"/>
  <c r="AM73" i="8"/>
  <c r="AN73" i="8"/>
  <c r="AO73" i="8"/>
  <c r="AP73" i="8"/>
  <c r="AQ73" i="8"/>
  <c r="AR73" i="8"/>
  <c r="AS73" i="8"/>
  <c r="AT73" i="8"/>
  <c r="AU73" i="8"/>
  <c r="AV73" i="8"/>
  <c r="AW73" i="8"/>
  <c r="AX73" i="8"/>
  <c r="AY73" i="8"/>
  <c r="AZ73" i="8"/>
  <c r="BA73" i="8"/>
  <c r="BB73" i="8"/>
  <c r="BC73" i="8"/>
  <c r="BD73" i="8"/>
  <c r="BE73" i="8"/>
  <c r="BF73" i="8"/>
  <c r="BG73" i="8"/>
  <c r="BH73" i="8"/>
  <c r="BI73" i="8"/>
  <c r="BJ73" i="8"/>
  <c r="BH62" i="8" l="1"/>
  <c r="BD62" i="8"/>
  <c r="AZ62" i="8"/>
  <c r="AV62" i="8"/>
  <c r="AR62" i="8"/>
  <c r="AN62" i="8"/>
  <c r="AJ62" i="8"/>
  <c r="AF62" i="8"/>
  <c r="AB62" i="8"/>
  <c r="X62" i="8"/>
  <c r="T62" i="8"/>
  <c r="P62" i="8"/>
  <c r="BK46" i="8"/>
  <c r="BK47" i="8" s="1"/>
  <c r="K62" i="8"/>
  <c r="G62" i="8"/>
  <c r="C62" i="8"/>
  <c r="K42" i="9"/>
  <c r="G47" i="8"/>
  <c r="E62" i="8"/>
  <c r="BJ62" i="8"/>
  <c r="BF62" i="8"/>
  <c r="BB62" i="8"/>
  <c r="AX62" i="8"/>
  <c r="AT62" i="8"/>
  <c r="AP62" i="8"/>
  <c r="AL62" i="8"/>
  <c r="AH62" i="8"/>
  <c r="AD62" i="8"/>
  <c r="Z62" i="8"/>
  <c r="V62" i="8"/>
  <c r="R62" i="8"/>
  <c r="N62" i="8"/>
  <c r="BJ47" i="8"/>
  <c r="BH47" i="8"/>
  <c r="BF47" i="8"/>
  <c r="BD47" i="8"/>
  <c r="BB47" i="8"/>
  <c r="AZ47" i="8"/>
  <c r="AX47" i="8"/>
  <c r="AV47" i="8"/>
  <c r="AT47" i="8"/>
  <c r="AR47" i="8"/>
  <c r="AP47" i="8"/>
  <c r="AN47" i="8"/>
  <c r="AL47" i="8"/>
  <c r="AJ47" i="8"/>
  <c r="AH47" i="8"/>
  <c r="AF47" i="8"/>
  <c r="AD47" i="8"/>
  <c r="AB47" i="8"/>
  <c r="Z47" i="8"/>
  <c r="X47" i="8"/>
  <c r="V47" i="8"/>
  <c r="T47" i="8"/>
  <c r="R47" i="8"/>
  <c r="P47" i="8"/>
  <c r="L47" i="8"/>
  <c r="J47" i="8"/>
  <c r="H47" i="8"/>
  <c r="F47" i="8"/>
  <c r="R28" i="8"/>
  <c r="I62" i="8"/>
  <c r="AE28" i="8"/>
  <c r="Y28" i="8"/>
  <c r="BK58" i="8"/>
  <c r="BK62" i="8" s="1"/>
  <c r="AL28" i="8"/>
  <c r="BI47" i="8"/>
  <c r="BG47" i="8"/>
  <c r="BE47" i="8"/>
  <c r="BC47" i="8"/>
  <c r="BA47" i="8"/>
  <c r="AY47" i="8"/>
  <c r="AW47" i="8"/>
  <c r="AU47" i="8"/>
  <c r="AS47" i="8"/>
  <c r="AQ47" i="8"/>
  <c r="AO47" i="8"/>
  <c r="AM47" i="8"/>
  <c r="AK47" i="8"/>
  <c r="AI47" i="8"/>
  <c r="AG47" i="8"/>
  <c r="AE47" i="8"/>
  <c r="AC47" i="8"/>
  <c r="AA47" i="8"/>
  <c r="Y47" i="8"/>
  <c r="W47" i="8"/>
  <c r="U47" i="8"/>
  <c r="Q47" i="8"/>
  <c r="O47" i="8"/>
  <c r="M47" i="8"/>
  <c r="K47" i="8"/>
  <c r="I47" i="8"/>
  <c r="E47" i="8"/>
  <c r="BB28" i="8"/>
  <c r="BJ28" i="8"/>
  <c r="AT28" i="8"/>
  <c r="H28" i="8"/>
  <c r="BH28" i="8"/>
  <c r="BF28" i="8"/>
  <c r="BD28" i="8"/>
  <c r="AZ28" i="8"/>
  <c r="AX28" i="8"/>
  <c r="AV28" i="8"/>
  <c r="AR28" i="8"/>
  <c r="AP28" i="8"/>
  <c r="AN28" i="8"/>
  <c r="AJ28" i="8"/>
  <c r="AH28" i="8"/>
  <c r="Z28" i="8"/>
  <c r="X28" i="8"/>
  <c r="AA28" i="8"/>
  <c r="W28" i="8"/>
  <c r="T28" i="8"/>
  <c r="P28" i="8"/>
  <c r="N28" i="8"/>
  <c r="L28" i="8"/>
  <c r="F28" i="8"/>
  <c r="J62" i="8"/>
  <c r="H62" i="8"/>
  <c r="F62" i="8"/>
  <c r="D62" i="8"/>
  <c r="BI62" i="8"/>
  <c r="BG62" i="8"/>
  <c r="BE62" i="8"/>
  <c r="BC62" i="8"/>
  <c r="BA62" i="8"/>
  <c r="AY62" i="8"/>
  <c r="AW62" i="8"/>
  <c r="AU62" i="8"/>
  <c r="AS62" i="8"/>
  <c r="AQ62" i="8"/>
  <c r="AO62" i="8"/>
  <c r="AM62" i="8"/>
  <c r="AK62" i="8"/>
  <c r="AI62" i="8"/>
  <c r="AG62" i="8"/>
  <c r="AE62" i="8"/>
  <c r="AC62" i="8"/>
  <c r="AA62" i="8"/>
  <c r="Y62" i="8"/>
  <c r="W62" i="8"/>
  <c r="U62" i="8"/>
  <c r="S62" i="8"/>
  <c r="Q62" i="8"/>
  <c r="O62" i="8"/>
  <c r="M62" i="8"/>
  <c r="AF28" i="8"/>
  <c r="AD28" i="8"/>
  <c r="AB28" i="8"/>
  <c r="J28" i="8"/>
  <c r="D28" i="8"/>
  <c r="BI28" i="8"/>
  <c r="BG28" i="8"/>
  <c r="BE28" i="8"/>
  <c r="BC28" i="8"/>
  <c r="BA28" i="8"/>
  <c r="AY28" i="8"/>
  <c r="AW28" i="8"/>
  <c r="AU28" i="8"/>
  <c r="L62" i="8"/>
  <c r="AS28" i="8"/>
  <c r="AQ28" i="8"/>
  <c r="AO28" i="8"/>
  <c r="AM28" i="8"/>
  <c r="AK28" i="8"/>
  <c r="AI28" i="8"/>
  <c r="AG28" i="8"/>
  <c r="AC28" i="8"/>
  <c r="U28" i="8"/>
  <c r="S28" i="8"/>
  <c r="Q28" i="8"/>
  <c r="O28" i="8"/>
  <c r="M28" i="8"/>
  <c r="K28" i="8"/>
  <c r="G28" i="8"/>
  <c r="E28" i="8"/>
  <c r="C28" i="8"/>
  <c r="S47" i="8"/>
  <c r="D47" i="8"/>
  <c r="V28" i="8"/>
  <c r="BK27" i="8"/>
  <c r="BK15" i="8"/>
  <c r="I28" i="8"/>
  <c r="S69" i="8" l="1"/>
  <c r="R69" i="8"/>
  <c r="T69" i="8"/>
  <c r="U69" i="8"/>
  <c r="V69" i="8"/>
  <c r="G69" i="8"/>
  <c r="AW69" i="8"/>
  <c r="BA69" i="8"/>
  <c r="BE69" i="8"/>
  <c r="BI69" i="8"/>
  <c r="AD69" i="8"/>
  <c r="AH69" i="8"/>
  <c r="AX69" i="8"/>
  <c r="AB69" i="8"/>
  <c r="AF69" i="8"/>
  <c r="N69" i="8"/>
  <c r="BC69" i="8"/>
  <c r="AJ69" i="8"/>
  <c r="AV69" i="8"/>
  <c r="AZ69" i="8"/>
  <c r="AT69" i="8"/>
  <c r="BB69" i="8"/>
  <c r="F69" i="8"/>
  <c r="BF69" i="8"/>
  <c r="AG69" i="8"/>
  <c r="AK69" i="8"/>
  <c r="AO69" i="8"/>
  <c r="AS69" i="8"/>
  <c r="Z69" i="8"/>
  <c r="AP69" i="8"/>
  <c r="BJ69" i="8"/>
  <c r="AL69" i="8"/>
  <c r="I69" i="8"/>
  <c r="J69" i="8"/>
  <c r="P69" i="8"/>
  <c r="X69" i="8"/>
  <c r="AN69" i="8"/>
  <c r="AR69" i="8"/>
  <c r="BD69" i="8"/>
  <c r="BH69" i="8"/>
  <c r="E69" i="8"/>
  <c r="K69" i="8"/>
  <c r="AC69" i="8"/>
  <c r="H69" i="8"/>
  <c r="Y69" i="8"/>
  <c r="AA69" i="8"/>
  <c r="C69" i="8"/>
  <c r="M69" i="8"/>
  <c r="Q69" i="8"/>
  <c r="AY69" i="8"/>
  <c r="BG69" i="8"/>
  <c r="AE69" i="8"/>
  <c r="W69" i="8"/>
  <c r="L69" i="8"/>
  <c r="AM69" i="8"/>
  <c r="D69" i="8"/>
  <c r="O69" i="8"/>
  <c r="AI69" i="8"/>
  <c r="AQ69" i="8"/>
  <c r="AU69" i="8"/>
  <c r="BK28" i="8"/>
  <c r="BK69" i="8" l="1"/>
</calcChain>
</file>

<file path=xl/sharedStrings.xml><?xml version="1.0" encoding="utf-8"?>
<sst xmlns="http://schemas.openxmlformats.org/spreadsheetml/2006/main" count="167" uniqueCount="131">
  <si>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</si>
  <si>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</si>
  <si>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</si>
  <si>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</si>
  <si>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</si>
  <si>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</si>
  <si>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</si>
  <si>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</si>
  <si>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</si>
  <si>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</si>
  <si>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</si>
  <si>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</si>
  <si>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</si>
  <si>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</si>
  <si>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</si>
  <si>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</si>
  <si>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</si>
  <si>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</si>
  <si>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</si>
  <si>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</si>
  <si>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</si>
  <si>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</si>
  <si>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</si>
  <si>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</si>
  <si>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</si>
  <si>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</si>
  <si>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</si>
  <si>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</si>
  <si>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</si>
  <si>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</si>
  <si>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</si>
  <si>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</si>
  <si>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</si>
  <si>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</si>
  <si>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</si>
  <si>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</si>
  <si>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</si>
  <si>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</si>
  <si>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</si>
  <si>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</si>
  <si>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</si>
  <si>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</si>
  <si>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</si>
  <si>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</si>
  <si>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</si>
  <si>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</si>
  <si>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</si>
  <si>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</si>
  <si>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</si>
  <si>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</si>
  <si>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</si>
  <si>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</si>
  <si>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</si>
  <si>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</si>
  <si>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</si>
  <si>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</si>
  <si>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</si>
  <si>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</si>
  <si>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</si>
  <si>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</si>
  <si>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</si>
  <si>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</si>
  <si>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</si>
  <si>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</si>
  <si>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</si>
  <si>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</si>
  <si>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</si>
  <si>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</si>
  <si>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</si>
  <si>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</si>
  <si>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</si>
  <si>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</si>
  <si>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</si>
  <si>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</si>
  <si>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</si>
  <si>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</si>
  <si>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</si>
  <si>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</si>
  <si>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</si>
  <si>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</si>
  <si>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</si>
  <si>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</si>
  <si>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</si>
  <si>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</si>
  <si>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</si>
  <si>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</si>
  <si>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</si>
  <si>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</si>
  <si>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</si>
  <si>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</si>
  <si>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</si>
  <si>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</si>
  <si>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</si>
  <si>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</si>
  <si>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</si>
  <si>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</si>
  <si>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</si>
  <si>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</si>
  <si>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</si>
  <si>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</si>
  <si>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</si>
  <si>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</si>
  <si>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</si>
  <si>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</si>
  <si>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Short Term Bond Fund</t>
  </si>
  <si>
    <t>IDBI Ultra Short Term Fund</t>
  </si>
  <si>
    <t>IDBI Equity Advantage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</si>
  <si>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</si>
  <si>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</si>
  <si>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</si>
  <si>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</si>
  <si>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</si>
  <si>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</si>
  <si>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</si>
  <si>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Credit Risk Fund</t>
  </si>
  <si>
    <t>IDBI Equity Savings Fund</t>
  </si>
  <si>
    <t>IDBI Focused 30 Equity Fund</t>
  </si>
  <si>
    <t>IDBI Small Cap Fund</t>
  </si>
  <si>
    <t>IDBI Hybrid Equity Fund</t>
  </si>
  <si>
    <t>T30</t>
  </si>
  <si>
    <t>B30</t>
  </si>
  <si>
    <t xml:space="preserve">T30 : Top 30 cities as identified by AMFI </t>
  </si>
  <si>
    <t xml:space="preserve">B30 : Other than T30  </t>
  </si>
  <si>
    <t>IDBI Banking &amp; Financial Services Fund</t>
  </si>
  <si>
    <t>IDBI Long Term Value Fund</t>
  </si>
  <si>
    <t>IDBI Dividend Yield Fund</t>
  </si>
  <si>
    <t>IDBI Healthcare Fund</t>
  </si>
  <si>
    <t>IDBI MIDCAP Fund</t>
  </si>
  <si>
    <t>Table showing State wise /Union Territory wise contribution to AAUM of category of schemes as on 30-December-2020</t>
  </si>
  <si>
    <r>
      <t xml:space="preserve">IDBI Diversified Equity Fund / </t>
    </r>
    <r>
      <rPr>
        <b/>
        <sz val="10"/>
        <color indexed="8"/>
        <rFont val="Arial"/>
        <family val="2"/>
      </rPr>
      <t>IDBI Flexi Cap Fund</t>
    </r>
  </si>
  <si>
    <t>IDBI Mutual Fund: Net Average Assets Under Management (AAUM) as on 31-Dec-2021
(All figures in Rs.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</si>
</sst>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9" x14ac:knownFonts="1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  <font>
      <b/>
      <sz val="10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118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2" fillId="0" borderId="0" xfId="0" applyFont="1" applyBorder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4" fontId="0" fillId="0" borderId="0" xfId="0" applyNumberFormat="1" applyBorder="1"/>
    <xf numFmtId="164" fontId="0" fillId="0" borderId="6" xfId="1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6" fillId="0" borderId="1" xfId="3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164" fontId="0" fillId="0" borderId="1" xfId="1" applyFont="1" applyFill="1" applyBorder="1" applyAlignment="1">
      <alignment vertical="center"/>
    </xf>
    <xf numFmtId="164" fontId="0" fillId="0" borderId="1" xfId="1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64" fontId="14" fillId="0" borderId="1" xfId="1" applyFont="1" applyBorder="1" applyAlignment="1">
      <alignment horizontal="left" vertical="center"/>
    </xf>
    <xf numFmtId="164" fontId="13" fillId="0" borderId="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4" fontId="2" fillId="0" borderId="1" xfId="1" applyFont="1" applyFill="1" applyBorder="1" applyAlignment="1">
      <alignment vertical="center"/>
    </xf>
    <xf numFmtId="164" fontId="13" fillId="0" borderId="0" xfId="0" applyNumberFormat="1" applyFont="1" applyAlignment="1">
      <alignment vertical="center"/>
    </xf>
    <xf numFmtId="164" fontId="2" fillId="0" borderId="2" xfId="0" applyNumberFormat="1" applyFont="1" applyBorder="1"/>
    <xf numFmtId="164" fontId="2" fillId="0" borderId="2" xfId="1" applyFont="1" applyBorder="1"/>
    <xf numFmtId="164" fontId="2" fillId="0" borderId="1" xfId="0" applyNumberFormat="1" applyFont="1" applyBorder="1" applyAlignment="1">
      <alignment horizontal="center"/>
    </xf>
    <xf numFmtId="164" fontId="2" fillId="0" borderId="4" xfId="0" applyNumberFormat="1" applyFont="1" applyBorder="1"/>
    <xf numFmtId="164" fontId="15" fillId="0" borderId="1" xfId="1" applyFont="1" applyFill="1" applyBorder="1"/>
    <xf numFmtId="164" fontId="15" fillId="0" borderId="4" xfId="0" applyNumberFormat="1" applyFont="1" applyBorder="1"/>
    <xf numFmtId="164" fontId="15" fillId="0" borderId="2" xfId="0" applyNumberFormat="1" applyFont="1" applyBorder="1"/>
    <xf numFmtId="164" fontId="15" fillId="0" borderId="1" xfId="1" applyFont="1" applyBorder="1"/>
    <xf numFmtId="164" fontId="15" fillId="0" borderId="6" xfId="1" applyFont="1" applyFill="1" applyBorder="1"/>
    <xf numFmtId="164" fontId="15" fillId="0" borderId="2" xfId="1" applyFont="1" applyBorder="1"/>
    <xf numFmtId="164" fontId="15" fillId="0" borderId="1" xfId="0" applyNumberFormat="1" applyFont="1" applyBorder="1" applyAlignment="1">
      <alignment horizontal="center"/>
    </xf>
    <xf numFmtId="0" fontId="15" fillId="0" borderId="0" xfId="0" applyFont="1" applyBorder="1"/>
    <xf numFmtId="0" fontId="16" fillId="0" borderId="1" xfId="2" applyFont="1" applyBorder="1" applyAlignment="1">
      <alignment horizontal="left" vertical="center"/>
    </xf>
    <xf numFmtId="0" fontId="0" fillId="0" borderId="0" xfId="0" applyNumberFormat="1" applyBorder="1"/>
    <xf numFmtId="164" fontId="13" fillId="0" borderId="0" xfId="0" applyNumberFormat="1" applyFont="1" applyBorder="1" applyAlignment="1">
      <alignment vertical="center"/>
    </xf>
    <xf numFmtId="164" fontId="17" fillId="0" borderId="2" xfId="1" applyFont="1" applyBorder="1"/>
    <xf numFmtId="164" fontId="17" fillId="0" borderId="4" xfId="0" applyNumberFormat="1" applyFont="1" applyBorder="1"/>
    <xf numFmtId="4" fontId="0" fillId="0" borderId="0" xfId="0" applyNumberFormat="1"/>
    <xf numFmtId="164" fontId="18" fillId="0" borderId="2" xfId="1" applyFont="1" applyBorder="1"/>
    <xf numFmtId="4" fontId="5" fillId="0" borderId="0" xfId="3" applyNumberFormat="1" applyFont="1"/>
    <xf numFmtId="4" fontId="9" fillId="0" borderId="0" xfId="3" applyNumberFormat="1" applyFont="1"/>
    <xf numFmtId="4" fontId="8" fillId="0" borderId="0" xfId="3" applyNumberFormat="1" applyFont="1"/>
    <xf numFmtId="4" fontId="6" fillId="0" borderId="0" xfId="3" applyNumberFormat="1" applyFont="1" applyAlignment="1">
      <alignment horizontal="center"/>
    </xf>
    <xf numFmtId="4" fontId="2" fillId="0" borderId="0" xfId="0" applyNumberFormat="1" applyFont="1" applyBorder="1"/>
    <xf numFmtId="4" fontId="13" fillId="0" borderId="0" xfId="0" applyNumberFormat="1" applyFont="1" applyAlignment="1">
      <alignment vertical="center"/>
    </xf>
    <xf numFmtId="164" fontId="0" fillId="0" borderId="0" xfId="0" applyNumberFormat="1" applyFill="1" applyBorder="1"/>
    <xf numFmtId="4" fontId="3" fillId="0" borderId="0" xfId="0" applyNumberFormat="1" applyFont="1" applyBorder="1"/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U93"/>
  <sheetViews>
    <sheetView showGridLines="0" tabSelected="1" zoomScaleNormal="100" workbookViewId="0">
      <pane xSplit="2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sqref="A1:A5"/>
    </sheetView>
  </sheetViews>
  <sheetFormatPr defaultRowHeight="12.75" x14ac:dyDescent="0.2"/>
  <cols>
    <col min="1" max="1" width="5" style="3" customWidth="1"/>
    <col min="2" max="2" width="47.5703125" style="3" customWidth="1"/>
    <col min="3" max="43" width="15.42578125" style="3" customWidth="1"/>
    <col min="44" max="44" width="15.42578125" style="72" customWidth="1"/>
    <col min="45" max="62" width="15.42578125" style="3" customWidth="1"/>
    <col min="63" max="63" width="15.140625" style="3" customWidth="1"/>
    <col min="64" max="64" width="9.140625" style="43" customWidth="1"/>
    <col min="65" max="65" width="20" style="43" customWidth="1"/>
    <col min="66" max="16384" width="9.140625" style="3"/>
  </cols>
  <sheetData>
    <row r="1" spans="1:99" s="1" customFormat="1" ht="19.5" customHeight="1" thickBot="1" x14ac:dyDescent="0.35">
      <c r="A1" s="111" t="s">
        <v>75</v>
      </c>
      <c r="B1" s="88" t="s">
        <v>28</v>
      </c>
      <c r="C1" s="102" t="s">
        <v>130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4"/>
      <c r="BL1" s="80"/>
      <c r="BM1" s="80"/>
      <c r="BN1" s="2"/>
      <c r="BO1" s="2"/>
      <c r="BP1" s="2"/>
      <c r="BQ1" s="2"/>
      <c r="BR1" s="2"/>
      <c r="BS1" s="2"/>
      <c r="BT1" s="2"/>
      <c r="BU1" s="2"/>
      <c r="BV1" s="2"/>
    </row>
    <row r="2" spans="1:99" s="9" customFormat="1" ht="18.75" customHeight="1" thickBot="1" x14ac:dyDescent="0.4">
      <c r="A2" s="112"/>
      <c r="B2" s="89"/>
      <c r="C2" s="90" t="s">
        <v>27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2"/>
      <c r="W2" s="90" t="s">
        <v>25</v>
      </c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2"/>
      <c r="AQ2" s="90" t="s">
        <v>26</v>
      </c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2"/>
      <c r="BK2" s="105" t="s">
        <v>23</v>
      </c>
      <c r="BL2" s="81"/>
      <c r="BM2" s="81"/>
      <c r="BN2" s="8"/>
      <c r="BO2" s="8"/>
      <c r="BP2" s="8"/>
      <c r="BQ2" s="8"/>
      <c r="BR2" s="8"/>
      <c r="BS2" s="8"/>
      <c r="BT2" s="8"/>
      <c r="BU2" s="8"/>
      <c r="BV2" s="8"/>
    </row>
    <row r="3" spans="1:99" s="11" customFormat="1" ht="18.75" thickBot="1" x14ac:dyDescent="0.4">
      <c r="A3" s="112"/>
      <c r="B3" s="89"/>
      <c r="C3" s="96" t="s">
        <v>119</v>
      </c>
      <c r="D3" s="97"/>
      <c r="E3" s="97"/>
      <c r="F3" s="97"/>
      <c r="G3" s="97"/>
      <c r="H3" s="97"/>
      <c r="I3" s="97"/>
      <c r="J3" s="97"/>
      <c r="K3" s="97"/>
      <c r="L3" s="98"/>
      <c r="M3" s="96" t="s">
        <v>120</v>
      </c>
      <c r="N3" s="97"/>
      <c r="O3" s="97"/>
      <c r="P3" s="97"/>
      <c r="Q3" s="97"/>
      <c r="R3" s="97"/>
      <c r="S3" s="97"/>
      <c r="T3" s="97"/>
      <c r="U3" s="97"/>
      <c r="V3" s="98"/>
      <c r="W3" s="96" t="s">
        <v>119</v>
      </c>
      <c r="X3" s="97"/>
      <c r="Y3" s="97"/>
      <c r="Z3" s="97"/>
      <c r="AA3" s="97"/>
      <c r="AB3" s="97"/>
      <c r="AC3" s="97"/>
      <c r="AD3" s="97"/>
      <c r="AE3" s="97"/>
      <c r="AF3" s="98"/>
      <c r="AG3" s="96" t="s">
        <v>120</v>
      </c>
      <c r="AH3" s="97"/>
      <c r="AI3" s="97"/>
      <c r="AJ3" s="97"/>
      <c r="AK3" s="97"/>
      <c r="AL3" s="97"/>
      <c r="AM3" s="97"/>
      <c r="AN3" s="97"/>
      <c r="AO3" s="97"/>
      <c r="AP3" s="98"/>
      <c r="AQ3" s="96" t="s">
        <v>119</v>
      </c>
      <c r="AR3" s="97"/>
      <c r="AS3" s="97"/>
      <c r="AT3" s="97"/>
      <c r="AU3" s="97"/>
      <c r="AV3" s="97"/>
      <c r="AW3" s="97"/>
      <c r="AX3" s="97"/>
      <c r="AY3" s="97"/>
      <c r="AZ3" s="98"/>
      <c r="BA3" s="96" t="s">
        <v>120</v>
      </c>
      <c r="BB3" s="97"/>
      <c r="BC3" s="97"/>
      <c r="BD3" s="97"/>
      <c r="BE3" s="97"/>
      <c r="BF3" s="97"/>
      <c r="BG3" s="97"/>
      <c r="BH3" s="97"/>
      <c r="BI3" s="97"/>
      <c r="BJ3" s="98"/>
      <c r="BK3" s="106"/>
      <c r="BL3" s="82"/>
      <c r="BM3" s="82"/>
      <c r="BN3" s="10"/>
      <c r="BO3" s="10"/>
      <c r="BP3" s="10"/>
      <c r="BQ3" s="10"/>
      <c r="BR3" s="10"/>
      <c r="BS3" s="10"/>
      <c r="BT3" s="10"/>
      <c r="BU3" s="10"/>
      <c r="BV3" s="10"/>
    </row>
    <row r="4" spans="1:99" s="11" customFormat="1" ht="18" x14ac:dyDescent="0.35">
      <c r="A4" s="112"/>
      <c r="B4" s="89"/>
      <c r="C4" s="93" t="s">
        <v>34</v>
      </c>
      <c r="D4" s="94"/>
      <c r="E4" s="94"/>
      <c r="F4" s="94"/>
      <c r="G4" s="95"/>
      <c r="H4" s="93" t="s">
        <v>35</v>
      </c>
      <c r="I4" s="94"/>
      <c r="J4" s="94"/>
      <c r="K4" s="94"/>
      <c r="L4" s="95"/>
      <c r="M4" s="93" t="s">
        <v>34</v>
      </c>
      <c r="N4" s="94"/>
      <c r="O4" s="94"/>
      <c r="P4" s="94"/>
      <c r="Q4" s="95"/>
      <c r="R4" s="93" t="s">
        <v>35</v>
      </c>
      <c r="S4" s="94"/>
      <c r="T4" s="94"/>
      <c r="U4" s="94"/>
      <c r="V4" s="95"/>
      <c r="W4" s="93" t="s">
        <v>34</v>
      </c>
      <c r="X4" s="94"/>
      <c r="Y4" s="94"/>
      <c r="Z4" s="94"/>
      <c r="AA4" s="95"/>
      <c r="AB4" s="93" t="s">
        <v>35</v>
      </c>
      <c r="AC4" s="94"/>
      <c r="AD4" s="94"/>
      <c r="AE4" s="94"/>
      <c r="AF4" s="95"/>
      <c r="AG4" s="93" t="s">
        <v>34</v>
      </c>
      <c r="AH4" s="94"/>
      <c r="AI4" s="94"/>
      <c r="AJ4" s="94"/>
      <c r="AK4" s="95"/>
      <c r="AL4" s="93" t="s">
        <v>35</v>
      </c>
      <c r="AM4" s="94"/>
      <c r="AN4" s="94"/>
      <c r="AO4" s="94"/>
      <c r="AP4" s="95"/>
      <c r="AQ4" s="93" t="s">
        <v>34</v>
      </c>
      <c r="AR4" s="94"/>
      <c r="AS4" s="94"/>
      <c r="AT4" s="94"/>
      <c r="AU4" s="95"/>
      <c r="AV4" s="93" t="s">
        <v>35</v>
      </c>
      <c r="AW4" s="94"/>
      <c r="AX4" s="94"/>
      <c r="AY4" s="94"/>
      <c r="AZ4" s="95"/>
      <c r="BA4" s="93" t="s">
        <v>34</v>
      </c>
      <c r="BB4" s="94"/>
      <c r="BC4" s="94"/>
      <c r="BD4" s="94"/>
      <c r="BE4" s="95"/>
      <c r="BF4" s="93" t="s">
        <v>35</v>
      </c>
      <c r="BG4" s="94"/>
      <c r="BH4" s="94"/>
      <c r="BI4" s="94"/>
      <c r="BJ4" s="95"/>
      <c r="BK4" s="106"/>
      <c r="BL4" s="82"/>
      <c r="BM4" s="82"/>
      <c r="BN4" s="10"/>
      <c r="BO4" s="10"/>
      <c r="BP4" s="10"/>
      <c r="BQ4" s="10"/>
      <c r="BR4" s="10"/>
      <c r="BS4" s="10"/>
      <c r="BT4" s="10"/>
      <c r="BU4" s="10"/>
      <c r="BV4" s="10"/>
    </row>
    <row r="5" spans="1:99" s="7" customFormat="1" ht="15" customHeight="1" x14ac:dyDescent="0.3">
      <c r="A5" s="112"/>
      <c r="B5" s="89"/>
      <c r="C5" s="13">
        <v>1</v>
      </c>
      <c r="D5" s="12">
        <v>2</v>
      </c>
      <c r="E5" s="12">
        <v>3</v>
      </c>
      <c r="F5" s="12">
        <v>4</v>
      </c>
      <c r="G5" s="14">
        <v>5</v>
      </c>
      <c r="H5" s="13">
        <v>1</v>
      </c>
      <c r="I5" s="12">
        <v>2</v>
      </c>
      <c r="J5" s="12">
        <v>3</v>
      </c>
      <c r="K5" s="12">
        <v>4</v>
      </c>
      <c r="L5" s="14">
        <v>5</v>
      </c>
      <c r="M5" s="13">
        <v>1</v>
      </c>
      <c r="N5" s="12">
        <v>2</v>
      </c>
      <c r="O5" s="12">
        <v>3</v>
      </c>
      <c r="P5" s="12">
        <v>4</v>
      </c>
      <c r="Q5" s="14">
        <v>5</v>
      </c>
      <c r="R5" s="13">
        <v>1</v>
      </c>
      <c r="S5" s="12">
        <v>2</v>
      </c>
      <c r="T5" s="12">
        <v>3</v>
      </c>
      <c r="U5" s="12">
        <v>4</v>
      </c>
      <c r="V5" s="14">
        <v>5</v>
      </c>
      <c r="W5" s="13">
        <v>1</v>
      </c>
      <c r="X5" s="12">
        <v>2</v>
      </c>
      <c r="Y5" s="12">
        <v>3</v>
      </c>
      <c r="Z5" s="12">
        <v>4</v>
      </c>
      <c r="AA5" s="14">
        <v>5</v>
      </c>
      <c r="AB5" s="13">
        <v>1</v>
      </c>
      <c r="AC5" s="12">
        <v>2</v>
      </c>
      <c r="AD5" s="12">
        <v>3</v>
      </c>
      <c r="AE5" s="12">
        <v>4</v>
      </c>
      <c r="AF5" s="14">
        <v>5</v>
      </c>
      <c r="AG5" s="13">
        <v>1</v>
      </c>
      <c r="AH5" s="12">
        <v>2</v>
      </c>
      <c r="AI5" s="12">
        <v>3</v>
      </c>
      <c r="AJ5" s="12">
        <v>4</v>
      </c>
      <c r="AK5" s="14">
        <v>5</v>
      </c>
      <c r="AL5" s="13">
        <v>1</v>
      </c>
      <c r="AM5" s="12">
        <v>2</v>
      </c>
      <c r="AN5" s="12">
        <v>3</v>
      </c>
      <c r="AO5" s="12">
        <v>4</v>
      </c>
      <c r="AP5" s="14">
        <v>5</v>
      </c>
      <c r="AQ5" s="13">
        <v>1</v>
      </c>
      <c r="AR5" s="13">
        <v>2</v>
      </c>
      <c r="AS5" s="12">
        <v>3</v>
      </c>
      <c r="AT5" s="12">
        <v>4</v>
      </c>
      <c r="AU5" s="14">
        <v>5</v>
      </c>
      <c r="AV5" s="13">
        <v>1</v>
      </c>
      <c r="AW5" s="12">
        <v>2</v>
      </c>
      <c r="AX5" s="12">
        <v>3</v>
      </c>
      <c r="AY5" s="12">
        <v>4</v>
      </c>
      <c r="AZ5" s="14">
        <v>5</v>
      </c>
      <c r="BA5" s="13">
        <v>1</v>
      </c>
      <c r="BB5" s="12">
        <v>2</v>
      </c>
      <c r="BC5" s="12">
        <v>3</v>
      </c>
      <c r="BD5" s="12">
        <v>4</v>
      </c>
      <c r="BE5" s="14">
        <v>5</v>
      </c>
      <c r="BF5" s="13">
        <v>1</v>
      </c>
      <c r="BG5" s="12">
        <v>2</v>
      </c>
      <c r="BH5" s="12">
        <v>3</v>
      </c>
      <c r="BI5" s="12">
        <v>4</v>
      </c>
      <c r="BJ5" s="14">
        <v>5</v>
      </c>
      <c r="BK5" s="107"/>
      <c r="BL5" s="83"/>
      <c r="BM5" s="83"/>
      <c r="BN5" s="5"/>
      <c r="BO5" s="5"/>
      <c r="BP5" s="5"/>
      <c r="BQ5" s="5"/>
      <c r="BR5" s="5"/>
      <c r="BS5" s="5"/>
      <c r="BT5" s="5"/>
      <c r="BU5" s="5"/>
      <c r="BV5" s="5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</row>
    <row r="6" spans="1:99" x14ac:dyDescent="0.2">
      <c r="A6" s="15" t="s">
        <v>0</v>
      </c>
      <c r="B6" s="18" t="s">
        <v>6</v>
      </c>
      <c r="C6" s="99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1"/>
    </row>
    <row r="7" spans="1:99" x14ac:dyDescent="0.2">
      <c r="A7" s="15" t="s">
        <v>76</v>
      </c>
      <c r="B7" s="18" t="s">
        <v>12</v>
      </c>
      <c r="C7" s="99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1"/>
    </row>
    <row r="8" spans="1:99" x14ac:dyDescent="0.2">
      <c r="A8" s="15"/>
      <c r="B8" s="28" t="s">
        <v>101</v>
      </c>
      <c r="C8" s="34">
        <v>0</v>
      </c>
      <c r="D8" s="34">
        <v>42.818317817225399</v>
      </c>
      <c r="E8" s="34">
        <v>0</v>
      </c>
      <c r="F8" s="34">
        <v>0</v>
      </c>
      <c r="G8" s="34">
        <v>0</v>
      </c>
      <c r="H8" s="34">
        <v>7.2675501834327934</v>
      </c>
      <c r="I8" s="34">
        <v>218.08073230841694</v>
      </c>
      <c r="J8" s="34">
        <v>39.716506404483411</v>
      </c>
      <c r="K8" s="34">
        <v>0</v>
      </c>
      <c r="L8" s="34">
        <v>66.825059282858561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4.1174905290818025</v>
      </c>
      <c r="S8" s="34">
        <v>1.1467786082252001</v>
      </c>
      <c r="T8" s="34">
        <v>29.303519943193002</v>
      </c>
      <c r="U8" s="34">
        <v>0</v>
      </c>
      <c r="V8" s="34">
        <v>9.2535967166077011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4">
        <v>2.4487643318597025</v>
      </c>
      <c r="AC8" s="34">
        <v>196.33875075325355</v>
      </c>
      <c r="AD8" s="34">
        <v>9.7290010427736</v>
      </c>
      <c r="AE8" s="34">
        <v>0</v>
      </c>
      <c r="AF8" s="34">
        <v>35.834002880083098</v>
      </c>
      <c r="AG8" s="34">
        <v>0</v>
      </c>
      <c r="AH8" s="34">
        <v>0</v>
      </c>
      <c r="AI8" s="34">
        <v>0</v>
      </c>
      <c r="AJ8" s="34">
        <v>0</v>
      </c>
      <c r="AK8" s="34">
        <v>0</v>
      </c>
      <c r="AL8" s="34">
        <v>2.1984076999537994</v>
      </c>
      <c r="AM8" s="34">
        <v>40.191289230578981</v>
      </c>
      <c r="AN8" s="34">
        <v>108.67511272580512</v>
      </c>
      <c r="AO8" s="34">
        <v>0</v>
      </c>
      <c r="AP8" s="34">
        <v>21.667445374279893</v>
      </c>
      <c r="AQ8" s="34">
        <v>0</v>
      </c>
      <c r="AR8" s="65">
        <v>0</v>
      </c>
      <c r="AS8" s="34">
        <v>0</v>
      </c>
      <c r="AT8" s="34">
        <v>0</v>
      </c>
      <c r="AU8" s="34">
        <v>0</v>
      </c>
      <c r="AV8" s="34">
        <v>7.2506030150325937</v>
      </c>
      <c r="AW8" s="34">
        <v>9.3822389595463971</v>
      </c>
      <c r="AX8" s="34">
        <v>1.4308843946773</v>
      </c>
      <c r="AY8" s="34">
        <v>0</v>
      </c>
      <c r="AZ8" s="34">
        <v>25.693091195054716</v>
      </c>
      <c r="BA8" s="34">
        <v>0</v>
      </c>
      <c r="BB8" s="34">
        <v>0</v>
      </c>
      <c r="BC8" s="34">
        <v>0</v>
      </c>
      <c r="BD8" s="34">
        <v>0</v>
      </c>
      <c r="BE8" s="34">
        <v>0</v>
      </c>
      <c r="BF8" s="34">
        <v>1.779836417275001</v>
      </c>
      <c r="BG8" s="34">
        <v>6.8283743999800001E-2</v>
      </c>
      <c r="BH8" s="34">
        <v>5.1027198709E-3</v>
      </c>
      <c r="BI8" s="34">
        <v>0</v>
      </c>
      <c r="BJ8" s="34">
        <v>2.9133459713849992</v>
      </c>
      <c r="BK8" s="35">
        <f>SUM(C8:BJ8)</f>
        <v>884.13571224895406</v>
      </c>
      <c r="BL8" s="78"/>
    </row>
    <row r="9" spans="1:99" x14ac:dyDescent="0.2">
      <c r="A9" s="15"/>
      <c r="B9" s="20" t="s">
        <v>85</v>
      </c>
      <c r="C9" s="32">
        <f t="shared" ref="C9:BJ9" si="0">SUM(C8)</f>
        <v>0</v>
      </c>
      <c r="D9" s="61">
        <f t="shared" si="0"/>
        <v>42.818317817225399</v>
      </c>
      <c r="E9" s="32">
        <f t="shared" si="0"/>
        <v>0</v>
      </c>
      <c r="F9" s="32">
        <f t="shared" si="0"/>
        <v>0</v>
      </c>
      <c r="G9" s="32">
        <f t="shared" si="0"/>
        <v>0</v>
      </c>
      <c r="H9" s="61">
        <f t="shared" si="0"/>
        <v>7.2675501834327934</v>
      </c>
      <c r="I9" s="61">
        <f t="shared" si="0"/>
        <v>218.08073230841694</v>
      </c>
      <c r="J9" s="61">
        <f t="shared" si="0"/>
        <v>39.716506404483411</v>
      </c>
      <c r="K9" s="61">
        <f t="shared" si="0"/>
        <v>0</v>
      </c>
      <c r="L9" s="61">
        <f t="shared" si="0"/>
        <v>66.825059282858561</v>
      </c>
      <c r="M9" s="32">
        <f t="shared" si="0"/>
        <v>0</v>
      </c>
      <c r="N9" s="32">
        <f t="shared" si="0"/>
        <v>0</v>
      </c>
      <c r="O9" s="32">
        <f t="shared" si="0"/>
        <v>0</v>
      </c>
      <c r="P9" s="32">
        <f t="shared" si="0"/>
        <v>0</v>
      </c>
      <c r="Q9" s="32">
        <f t="shared" si="0"/>
        <v>0</v>
      </c>
      <c r="R9" s="61">
        <f t="shared" si="0"/>
        <v>4.1174905290818025</v>
      </c>
      <c r="S9" s="61">
        <f t="shared" si="0"/>
        <v>1.1467786082252001</v>
      </c>
      <c r="T9" s="61">
        <f t="shared" si="0"/>
        <v>29.303519943193002</v>
      </c>
      <c r="U9" s="61">
        <f t="shared" si="0"/>
        <v>0</v>
      </c>
      <c r="V9" s="61">
        <f t="shared" si="0"/>
        <v>9.2535967166077011</v>
      </c>
      <c r="W9" s="32">
        <f t="shared" si="0"/>
        <v>0</v>
      </c>
      <c r="X9" s="61">
        <f t="shared" si="0"/>
        <v>0</v>
      </c>
      <c r="Y9" s="32">
        <f t="shared" si="0"/>
        <v>0</v>
      </c>
      <c r="Z9" s="32">
        <f t="shared" si="0"/>
        <v>0</v>
      </c>
      <c r="AA9" s="32">
        <f t="shared" si="0"/>
        <v>0</v>
      </c>
      <c r="AB9" s="61">
        <f t="shared" si="0"/>
        <v>2.4487643318597025</v>
      </c>
      <c r="AC9" s="61">
        <f t="shared" si="0"/>
        <v>196.33875075325355</v>
      </c>
      <c r="AD9" s="61">
        <f t="shared" si="0"/>
        <v>9.7290010427736</v>
      </c>
      <c r="AE9" s="61">
        <f t="shared" si="0"/>
        <v>0</v>
      </c>
      <c r="AF9" s="61">
        <f t="shared" si="0"/>
        <v>35.834002880083098</v>
      </c>
      <c r="AG9" s="32">
        <f t="shared" si="0"/>
        <v>0</v>
      </c>
      <c r="AH9" s="32">
        <f t="shared" si="0"/>
        <v>0</v>
      </c>
      <c r="AI9" s="32">
        <f t="shared" si="0"/>
        <v>0</v>
      </c>
      <c r="AJ9" s="32">
        <f t="shared" si="0"/>
        <v>0</v>
      </c>
      <c r="AK9" s="32">
        <f t="shared" si="0"/>
        <v>0</v>
      </c>
      <c r="AL9" s="61">
        <f t="shared" si="0"/>
        <v>2.1984076999537994</v>
      </c>
      <c r="AM9" s="61">
        <f t="shared" si="0"/>
        <v>40.191289230578981</v>
      </c>
      <c r="AN9" s="61">
        <f t="shared" si="0"/>
        <v>108.67511272580512</v>
      </c>
      <c r="AO9" s="61">
        <f t="shared" si="0"/>
        <v>0</v>
      </c>
      <c r="AP9" s="61">
        <f t="shared" si="0"/>
        <v>21.667445374279893</v>
      </c>
      <c r="AQ9" s="32">
        <f t="shared" si="0"/>
        <v>0</v>
      </c>
      <c r="AR9" s="67">
        <f t="shared" si="0"/>
        <v>0</v>
      </c>
      <c r="AS9" s="32">
        <f t="shared" si="0"/>
        <v>0</v>
      </c>
      <c r="AT9" s="32">
        <f t="shared" si="0"/>
        <v>0</v>
      </c>
      <c r="AU9" s="32">
        <f t="shared" si="0"/>
        <v>0</v>
      </c>
      <c r="AV9" s="61">
        <f>(SUM(AV8))</f>
        <v>7.2506030150325937</v>
      </c>
      <c r="AW9" s="61">
        <f>(SUM(AW8))</f>
        <v>9.3822389595463971</v>
      </c>
      <c r="AX9" s="61">
        <f t="shared" si="0"/>
        <v>1.4308843946773</v>
      </c>
      <c r="AY9" s="61">
        <f t="shared" si="0"/>
        <v>0</v>
      </c>
      <c r="AZ9" s="61">
        <f t="shared" si="0"/>
        <v>25.693091195054716</v>
      </c>
      <c r="BA9" s="32">
        <f t="shared" si="0"/>
        <v>0</v>
      </c>
      <c r="BB9" s="32">
        <f t="shared" si="0"/>
        <v>0</v>
      </c>
      <c r="BC9" s="32">
        <f t="shared" si="0"/>
        <v>0</v>
      </c>
      <c r="BD9" s="32">
        <f t="shared" si="0"/>
        <v>0</v>
      </c>
      <c r="BE9" s="32">
        <f t="shared" si="0"/>
        <v>0</v>
      </c>
      <c r="BF9" s="61">
        <f t="shared" si="0"/>
        <v>1.779836417275001</v>
      </c>
      <c r="BG9" s="61">
        <f t="shared" si="0"/>
        <v>6.8283743999800001E-2</v>
      </c>
      <c r="BH9" s="61">
        <f t="shared" si="0"/>
        <v>5.1027198709E-3</v>
      </c>
      <c r="BI9" s="61">
        <f t="shared" si="0"/>
        <v>0</v>
      </c>
      <c r="BJ9" s="61">
        <f t="shared" si="0"/>
        <v>2.9133459713849992</v>
      </c>
      <c r="BK9" s="62">
        <f>SUM(BK8)</f>
        <v>884.13571224895406</v>
      </c>
    </row>
    <row r="10" spans="1:99" x14ac:dyDescent="0.2">
      <c r="A10" s="15" t="s">
        <v>77</v>
      </c>
      <c r="B10" s="19" t="s">
        <v>3</v>
      </c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1"/>
    </row>
    <row r="11" spans="1:99" x14ac:dyDescent="0.2">
      <c r="A11" s="15"/>
      <c r="B11" s="28" t="s">
        <v>102</v>
      </c>
      <c r="C11" s="34">
        <v>0</v>
      </c>
      <c r="D11" s="34">
        <v>6.6197131080320997</v>
      </c>
      <c r="E11" s="34">
        <v>0</v>
      </c>
      <c r="F11" s="34">
        <v>0</v>
      </c>
      <c r="G11" s="34">
        <v>0</v>
      </c>
      <c r="H11" s="34">
        <v>0.20798179577189996</v>
      </c>
      <c r="I11" s="34">
        <v>5.9396870483700001E-2</v>
      </c>
      <c r="J11" s="34">
        <v>0</v>
      </c>
      <c r="K11" s="34">
        <v>0</v>
      </c>
      <c r="L11" s="34">
        <v>5.2042238255482003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0.1711772968694</v>
      </c>
      <c r="S11" s="34">
        <v>2.0911326129000002E-3</v>
      </c>
      <c r="T11" s="34">
        <v>1.6381685354800002E-2</v>
      </c>
      <c r="U11" s="34">
        <v>0</v>
      </c>
      <c r="V11" s="34">
        <v>0.21557760580640001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0.65231295135019984</v>
      </c>
      <c r="AC11" s="34">
        <v>3.7908426153546997</v>
      </c>
      <c r="AD11" s="34">
        <v>0</v>
      </c>
      <c r="AE11" s="34">
        <v>0</v>
      </c>
      <c r="AF11" s="34">
        <v>0.78685186696699994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34">
        <v>0.66234241934829985</v>
      </c>
      <c r="AM11" s="34">
        <v>0.1522444882258</v>
      </c>
      <c r="AN11" s="34">
        <v>0</v>
      </c>
      <c r="AO11" s="34">
        <v>0</v>
      </c>
      <c r="AP11" s="34">
        <v>5.7166077202576009</v>
      </c>
      <c r="AQ11" s="34">
        <v>0</v>
      </c>
      <c r="AR11" s="65">
        <v>0</v>
      </c>
      <c r="AS11" s="34">
        <v>0</v>
      </c>
      <c r="AT11" s="34">
        <v>0</v>
      </c>
      <c r="AU11" s="34">
        <v>0</v>
      </c>
      <c r="AV11" s="34">
        <v>0.67230632680369984</v>
      </c>
      <c r="AW11" s="34">
        <v>0.28357386006430002</v>
      </c>
      <c r="AX11" s="34">
        <v>0</v>
      </c>
      <c r="AY11" s="34">
        <v>0</v>
      </c>
      <c r="AZ11" s="34">
        <v>0.91549090103160002</v>
      </c>
      <c r="BA11" s="34">
        <v>0</v>
      </c>
      <c r="BB11" s="34">
        <v>0</v>
      </c>
      <c r="BC11" s="34">
        <v>0</v>
      </c>
      <c r="BD11" s="34">
        <v>0</v>
      </c>
      <c r="BE11" s="34">
        <v>0</v>
      </c>
      <c r="BF11" s="34">
        <v>0.21107108899899996</v>
      </c>
      <c r="BG11" s="34">
        <v>8.7397521289999999E-3</v>
      </c>
      <c r="BH11" s="34">
        <v>0</v>
      </c>
      <c r="BI11" s="34">
        <v>0</v>
      </c>
      <c r="BJ11" s="34">
        <v>7.6250724290199995E-2</v>
      </c>
      <c r="BK11" s="35">
        <f>SUM(C11:BJ11)</f>
        <v>26.425178035300799</v>
      </c>
    </row>
    <row r="12" spans="1:99" x14ac:dyDescent="0.2">
      <c r="A12" s="15"/>
      <c r="B12" s="20" t="s">
        <v>86</v>
      </c>
      <c r="C12" s="32">
        <f t="shared" ref="C12:BJ12" si="1">SUM(C11)</f>
        <v>0</v>
      </c>
      <c r="D12" s="61">
        <f t="shared" si="1"/>
        <v>6.6197131080320997</v>
      </c>
      <c r="E12" s="32">
        <f t="shared" si="1"/>
        <v>0</v>
      </c>
      <c r="F12" s="32">
        <f t="shared" si="1"/>
        <v>0</v>
      </c>
      <c r="G12" s="32">
        <f t="shared" si="1"/>
        <v>0</v>
      </c>
      <c r="H12" s="61">
        <f t="shared" si="1"/>
        <v>0.20798179577189996</v>
      </c>
      <c r="I12" s="61">
        <f t="shared" si="1"/>
        <v>5.9396870483700001E-2</v>
      </c>
      <c r="J12" s="61">
        <f t="shared" si="1"/>
        <v>0</v>
      </c>
      <c r="K12" s="61">
        <f t="shared" si="1"/>
        <v>0</v>
      </c>
      <c r="L12" s="61">
        <f t="shared" si="1"/>
        <v>5.2042238255482003</v>
      </c>
      <c r="M12" s="32">
        <f t="shared" si="1"/>
        <v>0</v>
      </c>
      <c r="N12" s="32">
        <f t="shared" si="1"/>
        <v>0</v>
      </c>
      <c r="O12" s="32">
        <f t="shared" si="1"/>
        <v>0</v>
      </c>
      <c r="P12" s="32">
        <f t="shared" si="1"/>
        <v>0</v>
      </c>
      <c r="Q12" s="32">
        <f t="shared" si="1"/>
        <v>0</v>
      </c>
      <c r="R12" s="61">
        <f t="shared" si="1"/>
        <v>0.1711772968694</v>
      </c>
      <c r="S12" s="61">
        <f t="shared" si="1"/>
        <v>2.0911326129000002E-3</v>
      </c>
      <c r="T12" s="61">
        <f t="shared" si="1"/>
        <v>1.6381685354800002E-2</v>
      </c>
      <c r="U12" s="61">
        <f t="shared" si="1"/>
        <v>0</v>
      </c>
      <c r="V12" s="61">
        <f t="shared" si="1"/>
        <v>0.21557760580640001</v>
      </c>
      <c r="W12" s="32">
        <f t="shared" si="1"/>
        <v>0</v>
      </c>
      <c r="X12" s="61">
        <f t="shared" si="1"/>
        <v>0</v>
      </c>
      <c r="Y12" s="32">
        <f t="shared" si="1"/>
        <v>0</v>
      </c>
      <c r="Z12" s="32">
        <f t="shared" si="1"/>
        <v>0</v>
      </c>
      <c r="AA12" s="32">
        <f t="shared" si="1"/>
        <v>0</v>
      </c>
      <c r="AB12" s="61">
        <f t="shared" si="1"/>
        <v>0.65231295135019984</v>
      </c>
      <c r="AC12" s="61">
        <f t="shared" si="1"/>
        <v>3.7908426153546997</v>
      </c>
      <c r="AD12" s="61">
        <f t="shared" si="1"/>
        <v>0</v>
      </c>
      <c r="AE12" s="61">
        <f t="shared" si="1"/>
        <v>0</v>
      </c>
      <c r="AF12" s="61">
        <f t="shared" si="1"/>
        <v>0.78685186696699994</v>
      </c>
      <c r="AG12" s="32">
        <f t="shared" si="1"/>
        <v>0</v>
      </c>
      <c r="AH12" s="32">
        <f t="shared" si="1"/>
        <v>0</v>
      </c>
      <c r="AI12" s="32">
        <f t="shared" si="1"/>
        <v>0</v>
      </c>
      <c r="AJ12" s="32">
        <f t="shared" si="1"/>
        <v>0</v>
      </c>
      <c r="AK12" s="32">
        <f t="shared" si="1"/>
        <v>0</v>
      </c>
      <c r="AL12" s="61">
        <f t="shared" si="1"/>
        <v>0.66234241934829985</v>
      </c>
      <c r="AM12" s="61">
        <f t="shared" si="1"/>
        <v>0.1522444882258</v>
      </c>
      <c r="AN12" s="61">
        <f t="shared" si="1"/>
        <v>0</v>
      </c>
      <c r="AO12" s="61">
        <f t="shared" si="1"/>
        <v>0</v>
      </c>
      <c r="AP12" s="61">
        <f t="shared" si="1"/>
        <v>5.7166077202576009</v>
      </c>
      <c r="AQ12" s="32">
        <f t="shared" si="1"/>
        <v>0</v>
      </c>
      <c r="AR12" s="67">
        <f t="shared" si="1"/>
        <v>0</v>
      </c>
      <c r="AS12" s="32">
        <f t="shared" si="1"/>
        <v>0</v>
      </c>
      <c r="AT12" s="32">
        <f t="shared" si="1"/>
        <v>0</v>
      </c>
      <c r="AU12" s="32">
        <f t="shared" si="1"/>
        <v>0</v>
      </c>
      <c r="AV12" s="61">
        <f>(SUM(AV11))</f>
        <v>0.67230632680369984</v>
      </c>
      <c r="AW12" s="61">
        <f>(SUM(AW11))</f>
        <v>0.28357386006430002</v>
      </c>
      <c r="AX12" s="61">
        <f t="shared" si="1"/>
        <v>0</v>
      </c>
      <c r="AY12" s="61">
        <f t="shared" si="1"/>
        <v>0</v>
      </c>
      <c r="AZ12" s="61">
        <f t="shared" si="1"/>
        <v>0.91549090103160002</v>
      </c>
      <c r="BA12" s="32">
        <f t="shared" si="1"/>
        <v>0</v>
      </c>
      <c r="BB12" s="32">
        <f t="shared" si="1"/>
        <v>0</v>
      </c>
      <c r="BC12" s="32">
        <f t="shared" si="1"/>
        <v>0</v>
      </c>
      <c r="BD12" s="32">
        <f t="shared" si="1"/>
        <v>0</v>
      </c>
      <c r="BE12" s="32">
        <f t="shared" si="1"/>
        <v>0</v>
      </c>
      <c r="BF12" s="61">
        <f t="shared" si="1"/>
        <v>0.21107108899899996</v>
      </c>
      <c r="BG12" s="61">
        <f t="shared" si="1"/>
        <v>8.7397521289999999E-3</v>
      </c>
      <c r="BH12" s="61">
        <f t="shared" si="1"/>
        <v>0</v>
      </c>
      <c r="BI12" s="61">
        <f t="shared" si="1"/>
        <v>0</v>
      </c>
      <c r="BJ12" s="61">
        <f t="shared" si="1"/>
        <v>7.6250724290199995E-2</v>
      </c>
      <c r="BK12" s="64">
        <f>SUM(BK11)</f>
        <v>26.425178035300799</v>
      </c>
    </row>
    <row r="13" spans="1:99" x14ac:dyDescent="0.2">
      <c r="A13" s="15" t="s">
        <v>78</v>
      </c>
      <c r="B13" s="19" t="s">
        <v>10</v>
      </c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1"/>
    </row>
    <row r="14" spans="1:99" x14ac:dyDescent="0.2">
      <c r="A14" s="15"/>
      <c r="B14" s="20" t="s">
        <v>36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34">
        <v>0</v>
      </c>
      <c r="AM14" s="34">
        <v>0</v>
      </c>
      <c r="AN14" s="34">
        <v>0</v>
      </c>
      <c r="AO14" s="34">
        <v>0</v>
      </c>
      <c r="AP14" s="34">
        <v>0</v>
      </c>
      <c r="AQ14" s="34">
        <v>0</v>
      </c>
      <c r="AR14" s="65">
        <v>0</v>
      </c>
      <c r="AS14" s="34">
        <v>0</v>
      </c>
      <c r="AT14" s="34">
        <v>0</v>
      </c>
      <c r="AU14" s="34">
        <v>0</v>
      </c>
      <c r="AV14" s="34">
        <v>0</v>
      </c>
      <c r="AW14" s="34">
        <v>0</v>
      </c>
      <c r="AX14" s="34">
        <v>0</v>
      </c>
      <c r="AY14" s="34">
        <v>0</v>
      </c>
      <c r="AZ14" s="34">
        <v>0</v>
      </c>
      <c r="BA14" s="34">
        <v>0</v>
      </c>
      <c r="BB14" s="34">
        <v>0</v>
      </c>
      <c r="BC14" s="34">
        <v>0</v>
      </c>
      <c r="BD14" s="34">
        <v>0</v>
      </c>
      <c r="BE14" s="34">
        <v>0</v>
      </c>
      <c r="BF14" s="34">
        <v>0</v>
      </c>
      <c r="BG14" s="34">
        <v>0</v>
      </c>
      <c r="BH14" s="34">
        <v>0</v>
      </c>
      <c r="BI14" s="34">
        <v>0</v>
      </c>
      <c r="BJ14" s="34">
        <v>0</v>
      </c>
      <c r="BK14" s="35">
        <f t="shared" ref="BK14" si="2">SUM(C14:BJ14)</f>
        <v>0</v>
      </c>
    </row>
    <row r="15" spans="1:99" x14ac:dyDescent="0.2">
      <c r="A15" s="15"/>
      <c r="B15" s="20" t="s">
        <v>93</v>
      </c>
      <c r="C15" s="33">
        <f t="shared" ref="C15:AH15" si="3">SUM(C14:C14)</f>
        <v>0</v>
      </c>
      <c r="D15" s="33">
        <f t="shared" si="3"/>
        <v>0</v>
      </c>
      <c r="E15" s="33">
        <f t="shared" si="3"/>
        <v>0</v>
      </c>
      <c r="F15" s="33">
        <f t="shared" si="3"/>
        <v>0</v>
      </c>
      <c r="G15" s="33">
        <f t="shared" si="3"/>
        <v>0</v>
      </c>
      <c r="H15" s="33">
        <f t="shared" si="3"/>
        <v>0</v>
      </c>
      <c r="I15" s="33">
        <f t="shared" si="3"/>
        <v>0</v>
      </c>
      <c r="J15" s="33">
        <f t="shared" si="3"/>
        <v>0</v>
      </c>
      <c r="K15" s="33">
        <f t="shared" si="3"/>
        <v>0</v>
      </c>
      <c r="L15" s="33">
        <f t="shared" si="3"/>
        <v>0</v>
      </c>
      <c r="M15" s="33">
        <f t="shared" si="3"/>
        <v>0</v>
      </c>
      <c r="N15" s="33">
        <f t="shared" si="3"/>
        <v>0</v>
      </c>
      <c r="O15" s="33">
        <f t="shared" si="3"/>
        <v>0</v>
      </c>
      <c r="P15" s="33">
        <f t="shared" si="3"/>
        <v>0</v>
      </c>
      <c r="Q15" s="33">
        <f t="shared" si="3"/>
        <v>0</v>
      </c>
      <c r="R15" s="33">
        <f t="shared" si="3"/>
        <v>0</v>
      </c>
      <c r="S15" s="33">
        <f t="shared" si="3"/>
        <v>0</v>
      </c>
      <c r="T15" s="33">
        <f t="shared" si="3"/>
        <v>0</v>
      </c>
      <c r="U15" s="33">
        <f t="shared" si="3"/>
        <v>0</v>
      </c>
      <c r="V15" s="33">
        <f t="shared" si="3"/>
        <v>0</v>
      </c>
      <c r="W15" s="33">
        <f t="shared" si="3"/>
        <v>0</v>
      </c>
      <c r="X15" s="33">
        <f t="shared" si="3"/>
        <v>0</v>
      </c>
      <c r="Y15" s="33">
        <f t="shared" si="3"/>
        <v>0</v>
      </c>
      <c r="Z15" s="33">
        <f t="shared" si="3"/>
        <v>0</v>
      </c>
      <c r="AA15" s="33">
        <f t="shared" si="3"/>
        <v>0</v>
      </c>
      <c r="AB15" s="33">
        <f t="shared" si="3"/>
        <v>0</v>
      </c>
      <c r="AC15" s="33">
        <f t="shared" si="3"/>
        <v>0</v>
      </c>
      <c r="AD15" s="33">
        <f t="shared" si="3"/>
        <v>0</v>
      </c>
      <c r="AE15" s="33">
        <f t="shared" si="3"/>
        <v>0</v>
      </c>
      <c r="AF15" s="33">
        <f t="shared" si="3"/>
        <v>0</v>
      </c>
      <c r="AG15" s="33">
        <f t="shared" si="3"/>
        <v>0</v>
      </c>
      <c r="AH15" s="33">
        <f t="shared" si="3"/>
        <v>0</v>
      </c>
      <c r="AI15" s="33">
        <f t="shared" ref="AI15:BK15" si="4">SUM(AI14:AI14)</f>
        <v>0</v>
      </c>
      <c r="AJ15" s="33">
        <f t="shared" si="4"/>
        <v>0</v>
      </c>
      <c r="AK15" s="33">
        <f t="shared" si="4"/>
        <v>0</v>
      </c>
      <c r="AL15" s="33">
        <f t="shared" si="4"/>
        <v>0</v>
      </c>
      <c r="AM15" s="33">
        <f t="shared" si="4"/>
        <v>0</v>
      </c>
      <c r="AN15" s="33">
        <f t="shared" si="4"/>
        <v>0</v>
      </c>
      <c r="AO15" s="33">
        <f t="shared" si="4"/>
        <v>0</v>
      </c>
      <c r="AP15" s="33">
        <f t="shared" si="4"/>
        <v>0</v>
      </c>
      <c r="AQ15" s="33">
        <f t="shared" si="4"/>
        <v>0</v>
      </c>
      <c r="AR15" s="66">
        <f t="shared" si="4"/>
        <v>0</v>
      </c>
      <c r="AS15" s="33">
        <f t="shared" si="4"/>
        <v>0</v>
      </c>
      <c r="AT15" s="33">
        <f t="shared" si="4"/>
        <v>0</v>
      </c>
      <c r="AU15" s="33">
        <f t="shared" si="4"/>
        <v>0</v>
      </c>
      <c r="AV15" s="33">
        <f t="shared" si="4"/>
        <v>0</v>
      </c>
      <c r="AW15" s="33">
        <f t="shared" si="4"/>
        <v>0</v>
      </c>
      <c r="AX15" s="33">
        <f t="shared" si="4"/>
        <v>0</v>
      </c>
      <c r="AY15" s="33">
        <f t="shared" si="4"/>
        <v>0</v>
      </c>
      <c r="AZ15" s="33">
        <f t="shared" si="4"/>
        <v>0</v>
      </c>
      <c r="BA15" s="33">
        <f t="shared" si="4"/>
        <v>0</v>
      </c>
      <c r="BB15" s="33">
        <f t="shared" si="4"/>
        <v>0</v>
      </c>
      <c r="BC15" s="33">
        <f t="shared" si="4"/>
        <v>0</v>
      </c>
      <c r="BD15" s="33">
        <f t="shared" si="4"/>
        <v>0</v>
      </c>
      <c r="BE15" s="33">
        <f t="shared" si="4"/>
        <v>0</v>
      </c>
      <c r="BF15" s="33">
        <f t="shared" si="4"/>
        <v>0</v>
      </c>
      <c r="BG15" s="33">
        <f t="shared" si="4"/>
        <v>0</v>
      </c>
      <c r="BH15" s="33">
        <f t="shared" si="4"/>
        <v>0</v>
      </c>
      <c r="BI15" s="33">
        <f t="shared" si="4"/>
        <v>0</v>
      </c>
      <c r="BJ15" s="33">
        <f t="shared" si="4"/>
        <v>0</v>
      </c>
      <c r="BK15" s="33">
        <f t="shared" si="4"/>
        <v>0</v>
      </c>
    </row>
    <row r="16" spans="1:99" x14ac:dyDescent="0.2">
      <c r="A16" s="15" t="s">
        <v>79</v>
      </c>
      <c r="B16" s="19" t="s">
        <v>13</v>
      </c>
      <c r="C16" s="99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1"/>
    </row>
    <row r="17" spans="1:65" x14ac:dyDescent="0.2">
      <c r="A17" s="15"/>
      <c r="B17" s="20" t="s">
        <v>36</v>
      </c>
      <c r="C17" s="30">
        <v>0</v>
      </c>
      <c r="D17" s="29">
        <v>0</v>
      </c>
      <c r="E17" s="29">
        <v>0</v>
      </c>
      <c r="F17" s="29">
        <v>0</v>
      </c>
      <c r="G17" s="31">
        <v>0</v>
      </c>
      <c r="H17" s="30">
        <v>0</v>
      </c>
      <c r="I17" s="29">
        <v>0</v>
      </c>
      <c r="J17" s="29">
        <v>0</v>
      </c>
      <c r="K17" s="29">
        <v>0</v>
      </c>
      <c r="L17" s="31">
        <v>0</v>
      </c>
      <c r="M17" s="30">
        <v>0</v>
      </c>
      <c r="N17" s="29">
        <v>0</v>
      </c>
      <c r="O17" s="29">
        <v>0</v>
      </c>
      <c r="P17" s="29">
        <v>0</v>
      </c>
      <c r="Q17" s="31">
        <v>0</v>
      </c>
      <c r="R17" s="30">
        <v>0</v>
      </c>
      <c r="S17" s="29">
        <v>0</v>
      </c>
      <c r="T17" s="29">
        <v>0</v>
      </c>
      <c r="U17" s="29">
        <v>0</v>
      </c>
      <c r="V17" s="31">
        <v>0</v>
      </c>
      <c r="W17" s="30">
        <v>0</v>
      </c>
      <c r="X17" s="29">
        <v>0</v>
      </c>
      <c r="Y17" s="29">
        <v>0</v>
      </c>
      <c r="Z17" s="29">
        <v>0</v>
      </c>
      <c r="AA17" s="31">
        <v>0</v>
      </c>
      <c r="AB17" s="30">
        <v>0</v>
      </c>
      <c r="AC17" s="29">
        <v>0</v>
      </c>
      <c r="AD17" s="29">
        <v>0</v>
      </c>
      <c r="AE17" s="29">
        <v>0</v>
      </c>
      <c r="AF17" s="31">
        <v>0</v>
      </c>
      <c r="AG17" s="30">
        <v>0</v>
      </c>
      <c r="AH17" s="29">
        <v>0</v>
      </c>
      <c r="AI17" s="29">
        <v>0</v>
      </c>
      <c r="AJ17" s="29">
        <v>0</v>
      </c>
      <c r="AK17" s="31">
        <v>0</v>
      </c>
      <c r="AL17" s="30">
        <v>0</v>
      </c>
      <c r="AM17" s="29">
        <v>0</v>
      </c>
      <c r="AN17" s="29">
        <v>0</v>
      </c>
      <c r="AO17" s="29">
        <v>0</v>
      </c>
      <c r="AP17" s="31">
        <v>0</v>
      </c>
      <c r="AQ17" s="30">
        <v>0</v>
      </c>
      <c r="AR17" s="68">
        <v>0</v>
      </c>
      <c r="AS17" s="29">
        <v>0</v>
      </c>
      <c r="AT17" s="29">
        <v>0</v>
      </c>
      <c r="AU17" s="31">
        <v>0</v>
      </c>
      <c r="AV17" s="30">
        <v>0</v>
      </c>
      <c r="AW17" s="29">
        <v>0</v>
      </c>
      <c r="AX17" s="29">
        <v>0</v>
      </c>
      <c r="AY17" s="29">
        <v>0</v>
      </c>
      <c r="AZ17" s="31">
        <v>0</v>
      </c>
      <c r="BA17" s="30">
        <v>0</v>
      </c>
      <c r="BB17" s="29">
        <v>0</v>
      </c>
      <c r="BC17" s="29">
        <v>0</v>
      </c>
      <c r="BD17" s="29">
        <v>0</v>
      </c>
      <c r="BE17" s="31">
        <v>0</v>
      </c>
      <c r="BF17" s="30">
        <v>0</v>
      </c>
      <c r="BG17" s="29">
        <v>0</v>
      </c>
      <c r="BH17" s="29">
        <v>0</v>
      </c>
      <c r="BI17" s="29">
        <v>0</v>
      </c>
      <c r="BJ17" s="31">
        <v>0</v>
      </c>
      <c r="BK17" s="35">
        <f>SUM(C17:BJ17)</f>
        <v>0</v>
      </c>
    </row>
    <row r="18" spans="1:65" x14ac:dyDescent="0.2">
      <c r="A18" s="15"/>
      <c r="B18" s="20" t="s">
        <v>92</v>
      </c>
      <c r="C18" s="32">
        <f t="shared" ref="C18:BJ18" si="5">SUM(C17)</f>
        <v>0</v>
      </c>
      <c r="D18" s="32">
        <f t="shared" si="5"/>
        <v>0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32">
        <f t="shared" si="5"/>
        <v>0</v>
      </c>
      <c r="P18" s="32">
        <f t="shared" si="5"/>
        <v>0</v>
      </c>
      <c r="Q18" s="32">
        <f t="shared" si="5"/>
        <v>0</v>
      </c>
      <c r="R18" s="32">
        <f t="shared" si="5"/>
        <v>0</v>
      </c>
      <c r="S18" s="32">
        <f t="shared" si="5"/>
        <v>0</v>
      </c>
      <c r="T18" s="32">
        <f t="shared" si="5"/>
        <v>0</v>
      </c>
      <c r="U18" s="32">
        <f t="shared" si="5"/>
        <v>0</v>
      </c>
      <c r="V18" s="32">
        <f t="shared" si="5"/>
        <v>0</v>
      </c>
      <c r="W18" s="32">
        <f t="shared" si="5"/>
        <v>0</v>
      </c>
      <c r="X18" s="32">
        <f t="shared" si="5"/>
        <v>0</v>
      </c>
      <c r="Y18" s="32">
        <f t="shared" si="5"/>
        <v>0</v>
      </c>
      <c r="Z18" s="32">
        <f t="shared" si="5"/>
        <v>0</v>
      </c>
      <c r="AA18" s="32">
        <f t="shared" si="5"/>
        <v>0</v>
      </c>
      <c r="AB18" s="32">
        <f t="shared" si="5"/>
        <v>0</v>
      </c>
      <c r="AC18" s="32">
        <f t="shared" si="5"/>
        <v>0</v>
      </c>
      <c r="AD18" s="32">
        <f t="shared" si="5"/>
        <v>0</v>
      </c>
      <c r="AE18" s="32">
        <f t="shared" si="5"/>
        <v>0</v>
      </c>
      <c r="AF18" s="32">
        <f t="shared" si="5"/>
        <v>0</v>
      </c>
      <c r="AG18" s="32">
        <f t="shared" si="5"/>
        <v>0</v>
      </c>
      <c r="AH18" s="32">
        <f t="shared" si="5"/>
        <v>0</v>
      </c>
      <c r="AI18" s="32">
        <f t="shared" si="5"/>
        <v>0</v>
      </c>
      <c r="AJ18" s="32">
        <f t="shared" si="5"/>
        <v>0</v>
      </c>
      <c r="AK18" s="32">
        <f t="shared" si="5"/>
        <v>0</v>
      </c>
      <c r="AL18" s="32">
        <f t="shared" si="5"/>
        <v>0</v>
      </c>
      <c r="AM18" s="32">
        <f t="shared" si="5"/>
        <v>0</v>
      </c>
      <c r="AN18" s="32">
        <f t="shared" si="5"/>
        <v>0</v>
      </c>
      <c r="AO18" s="32">
        <f t="shared" si="5"/>
        <v>0</v>
      </c>
      <c r="AP18" s="32">
        <f t="shared" si="5"/>
        <v>0</v>
      </c>
      <c r="AQ18" s="32">
        <f t="shared" si="5"/>
        <v>0</v>
      </c>
      <c r="AR18" s="67">
        <f t="shared" si="5"/>
        <v>0</v>
      </c>
      <c r="AS18" s="32">
        <f t="shared" si="5"/>
        <v>0</v>
      </c>
      <c r="AT18" s="32">
        <f t="shared" si="5"/>
        <v>0</v>
      </c>
      <c r="AU18" s="32">
        <f t="shared" si="5"/>
        <v>0</v>
      </c>
      <c r="AV18" s="32">
        <f t="shared" si="5"/>
        <v>0</v>
      </c>
      <c r="AW18" s="32">
        <f t="shared" si="5"/>
        <v>0</v>
      </c>
      <c r="AX18" s="32">
        <f t="shared" si="5"/>
        <v>0</v>
      </c>
      <c r="AY18" s="32">
        <f t="shared" si="5"/>
        <v>0</v>
      </c>
      <c r="AZ18" s="32">
        <f t="shared" si="5"/>
        <v>0</v>
      </c>
      <c r="BA18" s="32">
        <f t="shared" si="5"/>
        <v>0</v>
      </c>
      <c r="BB18" s="32">
        <f t="shared" si="5"/>
        <v>0</v>
      </c>
      <c r="BC18" s="32">
        <f t="shared" si="5"/>
        <v>0</v>
      </c>
      <c r="BD18" s="32">
        <f t="shared" si="5"/>
        <v>0</v>
      </c>
      <c r="BE18" s="32">
        <f t="shared" si="5"/>
        <v>0</v>
      </c>
      <c r="BF18" s="32">
        <f t="shared" si="5"/>
        <v>0</v>
      </c>
      <c r="BG18" s="32">
        <f t="shared" si="5"/>
        <v>0</v>
      </c>
      <c r="BH18" s="32">
        <f t="shared" si="5"/>
        <v>0</v>
      </c>
      <c r="BI18" s="32">
        <f t="shared" si="5"/>
        <v>0</v>
      </c>
      <c r="BJ18" s="32">
        <f t="shared" si="5"/>
        <v>0</v>
      </c>
      <c r="BK18" s="33">
        <f>SUM(BK17)</f>
        <v>0</v>
      </c>
    </row>
    <row r="19" spans="1:65" x14ac:dyDescent="0.2">
      <c r="A19" s="15" t="s">
        <v>81</v>
      </c>
      <c r="B19" s="27" t="s">
        <v>97</v>
      </c>
      <c r="C19" s="99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1"/>
    </row>
    <row r="20" spans="1:65" x14ac:dyDescent="0.2">
      <c r="A20" s="15"/>
      <c r="B20" s="20" t="s">
        <v>36</v>
      </c>
      <c r="C20" s="30">
        <v>0</v>
      </c>
      <c r="D20" s="29">
        <v>0</v>
      </c>
      <c r="E20" s="29">
        <v>0</v>
      </c>
      <c r="F20" s="29">
        <v>0</v>
      </c>
      <c r="G20" s="31">
        <v>0</v>
      </c>
      <c r="H20" s="30">
        <v>0</v>
      </c>
      <c r="I20" s="29">
        <v>0</v>
      </c>
      <c r="J20" s="29">
        <v>0</v>
      </c>
      <c r="K20" s="29">
        <v>0</v>
      </c>
      <c r="L20" s="31">
        <v>0</v>
      </c>
      <c r="M20" s="30">
        <v>0</v>
      </c>
      <c r="N20" s="29">
        <v>0</v>
      </c>
      <c r="O20" s="29">
        <v>0</v>
      </c>
      <c r="P20" s="29">
        <v>0</v>
      </c>
      <c r="Q20" s="31">
        <v>0</v>
      </c>
      <c r="R20" s="30">
        <v>0</v>
      </c>
      <c r="S20" s="29">
        <v>0</v>
      </c>
      <c r="T20" s="29">
        <v>0</v>
      </c>
      <c r="U20" s="29">
        <v>0</v>
      </c>
      <c r="V20" s="31">
        <v>0</v>
      </c>
      <c r="W20" s="30">
        <v>0</v>
      </c>
      <c r="X20" s="29">
        <v>0</v>
      </c>
      <c r="Y20" s="29">
        <v>0</v>
      </c>
      <c r="Z20" s="29">
        <v>0</v>
      </c>
      <c r="AA20" s="31">
        <v>0</v>
      </c>
      <c r="AB20" s="30">
        <v>0</v>
      </c>
      <c r="AC20" s="29">
        <v>0</v>
      </c>
      <c r="AD20" s="29">
        <v>0</v>
      </c>
      <c r="AE20" s="29">
        <v>0</v>
      </c>
      <c r="AF20" s="31">
        <v>0</v>
      </c>
      <c r="AG20" s="30">
        <v>0</v>
      </c>
      <c r="AH20" s="29">
        <v>0</v>
      </c>
      <c r="AI20" s="29">
        <v>0</v>
      </c>
      <c r="AJ20" s="29">
        <v>0</v>
      </c>
      <c r="AK20" s="31">
        <v>0</v>
      </c>
      <c r="AL20" s="30">
        <v>0</v>
      </c>
      <c r="AM20" s="29">
        <v>0</v>
      </c>
      <c r="AN20" s="29">
        <v>0</v>
      </c>
      <c r="AO20" s="29">
        <v>0</v>
      </c>
      <c r="AP20" s="31">
        <v>0</v>
      </c>
      <c r="AQ20" s="30">
        <v>0</v>
      </c>
      <c r="AR20" s="68">
        <v>0</v>
      </c>
      <c r="AS20" s="29">
        <v>0</v>
      </c>
      <c r="AT20" s="29">
        <v>0</v>
      </c>
      <c r="AU20" s="31">
        <v>0</v>
      </c>
      <c r="AV20" s="30">
        <v>0</v>
      </c>
      <c r="AW20" s="29">
        <v>0</v>
      </c>
      <c r="AX20" s="29">
        <v>0</v>
      </c>
      <c r="AY20" s="29">
        <v>0</v>
      </c>
      <c r="AZ20" s="31">
        <v>0</v>
      </c>
      <c r="BA20" s="30">
        <v>0</v>
      </c>
      <c r="BB20" s="29">
        <v>0</v>
      </c>
      <c r="BC20" s="29">
        <v>0</v>
      </c>
      <c r="BD20" s="29">
        <v>0</v>
      </c>
      <c r="BE20" s="31">
        <v>0</v>
      </c>
      <c r="BF20" s="30">
        <v>0</v>
      </c>
      <c r="BG20" s="29">
        <v>0</v>
      </c>
      <c r="BH20" s="29">
        <v>0</v>
      </c>
      <c r="BI20" s="29">
        <v>0</v>
      </c>
      <c r="BJ20" s="31">
        <v>0</v>
      </c>
      <c r="BK20" s="35">
        <f>SUM(C20:BJ20)</f>
        <v>0</v>
      </c>
    </row>
    <row r="21" spans="1:65" x14ac:dyDescent="0.2">
      <c r="A21" s="15"/>
      <c r="B21" s="20" t="s">
        <v>91</v>
      </c>
      <c r="C21" s="32">
        <f t="shared" ref="C21:BJ21" si="6">SUM(C20)</f>
        <v>0</v>
      </c>
      <c r="D21" s="32">
        <f t="shared" si="6"/>
        <v>0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6"/>
        <v>0</v>
      </c>
      <c r="O21" s="32">
        <f t="shared" si="6"/>
        <v>0</v>
      </c>
      <c r="P21" s="32">
        <f t="shared" si="6"/>
        <v>0</v>
      </c>
      <c r="Q21" s="32">
        <f t="shared" si="6"/>
        <v>0</v>
      </c>
      <c r="R21" s="32">
        <f t="shared" si="6"/>
        <v>0</v>
      </c>
      <c r="S21" s="32">
        <f t="shared" si="6"/>
        <v>0</v>
      </c>
      <c r="T21" s="32">
        <f t="shared" si="6"/>
        <v>0</v>
      </c>
      <c r="U21" s="32">
        <f t="shared" si="6"/>
        <v>0</v>
      </c>
      <c r="V21" s="32">
        <f t="shared" si="6"/>
        <v>0</v>
      </c>
      <c r="W21" s="32">
        <f t="shared" si="6"/>
        <v>0</v>
      </c>
      <c r="X21" s="32">
        <f t="shared" si="6"/>
        <v>0</v>
      </c>
      <c r="Y21" s="32">
        <f t="shared" si="6"/>
        <v>0</v>
      </c>
      <c r="Z21" s="32">
        <f t="shared" si="6"/>
        <v>0</v>
      </c>
      <c r="AA21" s="32">
        <f t="shared" si="6"/>
        <v>0</v>
      </c>
      <c r="AB21" s="32">
        <f t="shared" si="6"/>
        <v>0</v>
      </c>
      <c r="AC21" s="32">
        <f t="shared" si="6"/>
        <v>0</v>
      </c>
      <c r="AD21" s="32">
        <f t="shared" si="6"/>
        <v>0</v>
      </c>
      <c r="AE21" s="32">
        <f t="shared" si="6"/>
        <v>0</v>
      </c>
      <c r="AF21" s="32">
        <f t="shared" si="6"/>
        <v>0</v>
      </c>
      <c r="AG21" s="32">
        <f t="shared" si="6"/>
        <v>0</v>
      </c>
      <c r="AH21" s="32">
        <f t="shared" si="6"/>
        <v>0</v>
      </c>
      <c r="AI21" s="32">
        <f t="shared" si="6"/>
        <v>0</v>
      </c>
      <c r="AJ21" s="32">
        <f t="shared" si="6"/>
        <v>0</v>
      </c>
      <c r="AK21" s="32">
        <f t="shared" si="6"/>
        <v>0</v>
      </c>
      <c r="AL21" s="32">
        <f t="shared" si="6"/>
        <v>0</v>
      </c>
      <c r="AM21" s="32">
        <f t="shared" si="6"/>
        <v>0</v>
      </c>
      <c r="AN21" s="32">
        <f t="shared" si="6"/>
        <v>0</v>
      </c>
      <c r="AO21" s="32">
        <f t="shared" si="6"/>
        <v>0</v>
      </c>
      <c r="AP21" s="32">
        <f t="shared" si="6"/>
        <v>0</v>
      </c>
      <c r="AQ21" s="32">
        <f t="shared" si="6"/>
        <v>0</v>
      </c>
      <c r="AR21" s="67">
        <f t="shared" si="6"/>
        <v>0</v>
      </c>
      <c r="AS21" s="32">
        <f t="shared" si="6"/>
        <v>0</v>
      </c>
      <c r="AT21" s="32">
        <f t="shared" si="6"/>
        <v>0</v>
      </c>
      <c r="AU21" s="32">
        <f t="shared" si="6"/>
        <v>0</v>
      </c>
      <c r="AV21" s="32">
        <f t="shared" si="6"/>
        <v>0</v>
      </c>
      <c r="AW21" s="32">
        <f t="shared" si="6"/>
        <v>0</v>
      </c>
      <c r="AX21" s="32">
        <f t="shared" si="6"/>
        <v>0</v>
      </c>
      <c r="AY21" s="32">
        <f t="shared" si="6"/>
        <v>0</v>
      </c>
      <c r="AZ21" s="32">
        <f t="shared" si="6"/>
        <v>0</v>
      </c>
      <c r="BA21" s="32">
        <f t="shared" si="6"/>
        <v>0</v>
      </c>
      <c r="BB21" s="32">
        <f t="shared" si="6"/>
        <v>0</v>
      </c>
      <c r="BC21" s="32">
        <f t="shared" si="6"/>
        <v>0</v>
      </c>
      <c r="BD21" s="32">
        <f t="shared" si="6"/>
        <v>0</v>
      </c>
      <c r="BE21" s="32">
        <f t="shared" si="6"/>
        <v>0</v>
      </c>
      <c r="BF21" s="32">
        <f t="shared" si="6"/>
        <v>0</v>
      </c>
      <c r="BG21" s="32">
        <f t="shared" si="6"/>
        <v>0</v>
      </c>
      <c r="BH21" s="32">
        <f t="shared" si="6"/>
        <v>0</v>
      </c>
      <c r="BI21" s="32">
        <f t="shared" si="6"/>
        <v>0</v>
      </c>
      <c r="BJ21" s="32">
        <f t="shared" si="6"/>
        <v>0</v>
      </c>
      <c r="BK21" s="33">
        <f>SUM(BK20)</f>
        <v>0</v>
      </c>
    </row>
    <row r="22" spans="1:65" x14ac:dyDescent="0.2">
      <c r="A22" s="15" t="s">
        <v>82</v>
      </c>
      <c r="B22" s="19" t="s">
        <v>14</v>
      </c>
      <c r="C22" s="99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1"/>
    </row>
    <row r="23" spans="1:65" x14ac:dyDescent="0.2">
      <c r="A23" s="15"/>
      <c r="B23" s="28" t="s">
        <v>103</v>
      </c>
      <c r="C23" s="34">
        <v>0</v>
      </c>
      <c r="D23" s="34">
        <v>6.6345123754836992</v>
      </c>
      <c r="E23" s="34">
        <v>0</v>
      </c>
      <c r="F23" s="34">
        <v>0</v>
      </c>
      <c r="G23" s="34">
        <v>0</v>
      </c>
      <c r="H23" s="34">
        <v>0.36305779319050002</v>
      </c>
      <c r="I23" s="34">
        <v>1.5412066193500001E-2</v>
      </c>
      <c r="J23" s="34">
        <v>0</v>
      </c>
      <c r="K23" s="34">
        <v>0</v>
      </c>
      <c r="L23" s="34">
        <v>0.1012143477739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0.2388869585774</v>
      </c>
      <c r="S23" s="34">
        <v>3.1470144191999999E-3</v>
      </c>
      <c r="T23" s="34">
        <v>0</v>
      </c>
      <c r="U23" s="34">
        <v>0</v>
      </c>
      <c r="V23" s="34">
        <v>0.151688531387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2.0646080947902985</v>
      </c>
      <c r="AC23" s="34">
        <v>5.8218880708383995</v>
      </c>
      <c r="AD23" s="34">
        <v>0</v>
      </c>
      <c r="AE23" s="34">
        <v>0</v>
      </c>
      <c r="AF23" s="34">
        <v>2.8104505717402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1.3441234472127987</v>
      </c>
      <c r="AM23" s="34">
        <v>0.19540517561279999</v>
      </c>
      <c r="AN23" s="34">
        <v>9.0293967741900003E-2</v>
      </c>
      <c r="AO23" s="34">
        <v>0</v>
      </c>
      <c r="AP23" s="34">
        <v>11.6208765453858</v>
      </c>
      <c r="AQ23" s="34">
        <v>0</v>
      </c>
      <c r="AR23" s="65">
        <v>0</v>
      </c>
      <c r="AS23" s="34">
        <v>0</v>
      </c>
      <c r="AT23" s="34">
        <v>0</v>
      </c>
      <c r="AU23" s="34">
        <v>0</v>
      </c>
      <c r="AV23" s="34">
        <v>1.8017662869577991</v>
      </c>
      <c r="AW23" s="34">
        <v>0.87226864567720008</v>
      </c>
      <c r="AX23" s="34">
        <v>0</v>
      </c>
      <c r="AY23" s="34">
        <v>0</v>
      </c>
      <c r="AZ23" s="34">
        <v>1.6784925226759999</v>
      </c>
      <c r="BA23" s="34">
        <v>0</v>
      </c>
      <c r="BB23" s="34">
        <v>0</v>
      </c>
      <c r="BC23" s="34">
        <v>0</v>
      </c>
      <c r="BD23" s="34">
        <v>0</v>
      </c>
      <c r="BE23" s="34">
        <v>0</v>
      </c>
      <c r="BF23" s="34">
        <v>0.28836627083550004</v>
      </c>
      <c r="BG23" s="34">
        <v>0.29765535590320003</v>
      </c>
      <c r="BH23" s="34">
        <v>0</v>
      </c>
      <c r="BI23" s="34">
        <v>0</v>
      </c>
      <c r="BJ23" s="34">
        <v>3.5799663224999998E-3</v>
      </c>
      <c r="BK23" s="35">
        <f>SUM(C23:BJ23)</f>
        <v>36.397694008719604</v>
      </c>
    </row>
    <row r="24" spans="1:65" x14ac:dyDescent="0.2">
      <c r="A24" s="15"/>
      <c r="B24" s="28" t="s">
        <v>114</v>
      </c>
      <c r="C24" s="34">
        <v>0</v>
      </c>
      <c r="D24" s="34">
        <v>0.74215484822580002</v>
      </c>
      <c r="E24" s="34">
        <v>0</v>
      </c>
      <c r="F24" s="34">
        <v>0</v>
      </c>
      <c r="G24" s="34">
        <v>0</v>
      </c>
      <c r="H24" s="34">
        <v>0.1992111551912</v>
      </c>
      <c r="I24" s="34">
        <v>0.1107875664193</v>
      </c>
      <c r="J24" s="34">
        <v>0.96580456864509989</v>
      </c>
      <c r="K24" s="34">
        <v>0</v>
      </c>
      <c r="L24" s="34">
        <v>9.9903204051606007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0.13102207035299995</v>
      </c>
      <c r="S24" s="34">
        <v>9.0359759999999994E-3</v>
      </c>
      <c r="T24" s="34">
        <v>0</v>
      </c>
      <c r="U24" s="34">
        <v>0</v>
      </c>
      <c r="V24" s="34">
        <v>2.2109070451599998E-2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0.96152519573729955</v>
      </c>
      <c r="AC24" s="34">
        <v>0.237507731774</v>
      </c>
      <c r="AD24" s="34">
        <v>0</v>
      </c>
      <c r="AE24" s="34">
        <v>0</v>
      </c>
      <c r="AF24" s="34">
        <v>2.4157812331922002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1.3794888160237009</v>
      </c>
      <c r="AM24" s="34">
        <v>7.0505560077094005</v>
      </c>
      <c r="AN24" s="34">
        <v>0</v>
      </c>
      <c r="AO24" s="34">
        <v>0</v>
      </c>
      <c r="AP24" s="34">
        <v>1.3538178826116003</v>
      </c>
      <c r="AQ24" s="34">
        <v>0</v>
      </c>
      <c r="AR24" s="65">
        <v>0</v>
      </c>
      <c r="AS24" s="34">
        <v>0</v>
      </c>
      <c r="AT24" s="34">
        <v>0</v>
      </c>
      <c r="AU24" s="34">
        <v>0</v>
      </c>
      <c r="AV24" s="34">
        <v>0.97214470718759993</v>
      </c>
      <c r="AW24" s="34">
        <v>7.7611614959674009</v>
      </c>
      <c r="AX24" s="34">
        <v>0</v>
      </c>
      <c r="AY24" s="34">
        <v>0</v>
      </c>
      <c r="AZ24" s="34">
        <v>2.7700214681278998</v>
      </c>
      <c r="BA24" s="34">
        <v>0</v>
      </c>
      <c r="BB24" s="34">
        <v>0</v>
      </c>
      <c r="BC24" s="34">
        <v>0</v>
      </c>
      <c r="BD24" s="34">
        <v>0</v>
      </c>
      <c r="BE24" s="34">
        <v>0</v>
      </c>
      <c r="BF24" s="34">
        <v>0.2373431778043</v>
      </c>
      <c r="BG24" s="34">
        <v>4.3943055419299999E-2</v>
      </c>
      <c r="BH24" s="34">
        <v>1.4672471491935</v>
      </c>
      <c r="BI24" s="34">
        <v>0</v>
      </c>
      <c r="BJ24" s="34">
        <v>0.46033801451579998</v>
      </c>
      <c r="BK24" s="35">
        <f>SUM(C24:BJ24)</f>
        <v>39.281321595710594</v>
      </c>
    </row>
    <row r="25" spans="1:65" x14ac:dyDescent="0.2">
      <c r="A25" s="15"/>
      <c r="B25" s="28" t="s">
        <v>104</v>
      </c>
      <c r="C25" s="34">
        <v>0</v>
      </c>
      <c r="D25" s="34">
        <v>3.8846395467418002</v>
      </c>
      <c r="E25" s="34">
        <v>0</v>
      </c>
      <c r="F25" s="34">
        <v>0</v>
      </c>
      <c r="G25" s="34">
        <v>0</v>
      </c>
      <c r="H25" s="34">
        <v>0.90644278334330031</v>
      </c>
      <c r="I25" s="34">
        <v>6.6200452258000008E-3</v>
      </c>
      <c r="J25" s="34">
        <v>0</v>
      </c>
      <c r="K25" s="34">
        <v>0</v>
      </c>
      <c r="L25" s="34">
        <v>2.9202496374176001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0.83329663076329985</v>
      </c>
      <c r="S25" s="34">
        <v>0</v>
      </c>
      <c r="T25" s="34">
        <v>0</v>
      </c>
      <c r="U25" s="34">
        <v>0</v>
      </c>
      <c r="V25" s="34">
        <v>0.57210782835439999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0.37029526719199995</v>
      </c>
      <c r="AC25" s="34">
        <v>3.9778796769999997E-4</v>
      </c>
      <c r="AD25" s="34">
        <v>0</v>
      </c>
      <c r="AE25" s="34">
        <v>0</v>
      </c>
      <c r="AF25" s="34">
        <v>5.0889319576762988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0.3518755190631</v>
      </c>
      <c r="AM25" s="34">
        <v>0.13657304677409998</v>
      </c>
      <c r="AN25" s="34">
        <v>0</v>
      </c>
      <c r="AO25" s="34">
        <v>0</v>
      </c>
      <c r="AP25" s="34">
        <v>1.4312503259664997</v>
      </c>
      <c r="AQ25" s="34">
        <v>0</v>
      </c>
      <c r="AR25" s="65">
        <v>0</v>
      </c>
      <c r="AS25" s="34">
        <v>0</v>
      </c>
      <c r="AT25" s="34">
        <v>0</v>
      </c>
      <c r="AU25" s="34">
        <v>0</v>
      </c>
      <c r="AV25" s="34">
        <v>1.3708415459294996</v>
      </c>
      <c r="AW25" s="34">
        <v>7.7967289562900994</v>
      </c>
      <c r="AX25" s="34">
        <v>0</v>
      </c>
      <c r="AY25" s="34">
        <v>0</v>
      </c>
      <c r="AZ25" s="34">
        <v>4.5195848279661011</v>
      </c>
      <c r="BA25" s="34">
        <v>0</v>
      </c>
      <c r="BB25" s="34">
        <v>0</v>
      </c>
      <c r="BC25" s="34">
        <v>0</v>
      </c>
      <c r="BD25" s="34">
        <v>0</v>
      </c>
      <c r="BE25" s="34">
        <v>0</v>
      </c>
      <c r="BF25" s="34">
        <v>0.21890784525570001</v>
      </c>
      <c r="BG25" s="34">
        <v>0.77595826438699989</v>
      </c>
      <c r="BH25" s="34">
        <v>0</v>
      </c>
      <c r="BI25" s="34">
        <v>0</v>
      </c>
      <c r="BJ25" s="34">
        <v>1.1346138359027</v>
      </c>
      <c r="BK25" s="35">
        <f>SUM(C25:BJ25)</f>
        <v>32.319315652217</v>
      </c>
    </row>
    <row r="26" spans="1:65" x14ac:dyDescent="0.2">
      <c r="A26" s="15"/>
      <c r="B26" s="28" t="s">
        <v>105</v>
      </c>
      <c r="C26" s="34">
        <v>0</v>
      </c>
      <c r="D26" s="34">
        <v>77.219284607838503</v>
      </c>
      <c r="E26" s="34">
        <v>0</v>
      </c>
      <c r="F26" s="34">
        <v>0</v>
      </c>
      <c r="G26" s="34">
        <v>0</v>
      </c>
      <c r="H26" s="34">
        <v>0.93823101663609987</v>
      </c>
      <c r="I26" s="34">
        <v>7.2974142991604012</v>
      </c>
      <c r="J26" s="34">
        <v>16.0792629602254</v>
      </c>
      <c r="K26" s="34">
        <v>0</v>
      </c>
      <c r="L26" s="34">
        <v>17.732622337996709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0.91053060999249957</v>
      </c>
      <c r="S26" s="34">
        <v>9.6986714064299998E-2</v>
      </c>
      <c r="T26" s="34">
        <v>12.205193028709099</v>
      </c>
      <c r="U26" s="34">
        <v>0</v>
      </c>
      <c r="V26" s="34">
        <v>2.1565687184183004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2.4970269366033007</v>
      </c>
      <c r="AC26" s="34">
        <v>22.118322876675411</v>
      </c>
      <c r="AD26" s="34">
        <v>4.355116177677</v>
      </c>
      <c r="AE26" s="34">
        <v>0</v>
      </c>
      <c r="AF26" s="34">
        <v>39.8609762186355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4">
        <v>2.7713099396644001</v>
      </c>
      <c r="AM26" s="34">
        <v>3.6797974346122997</v>
      </c>
      <c r="AN26" s="34">
        <v>26.843933323483199</v>
      </c>
      <c r="AO26" s="34">
        <v>0</v>
      </c>
      <c r="AP26" s="34">
        <v>21.153754497216298</v>
      </c>
      <c r="AQ26" s="34">
        <v>0</v>
      </c>
      <c r="AR26" s="65">
        <v>0</v>
      </c>
      <c r="AS26" s="34">
        <v>0</v>
      </c>
      <c r="AT26" s="34">
        <v>0</v>
      </c>
      <c r="AU26" s="34">
        <v>0</v>
      </c>
      <c r="AV26" s="34">
        <v>3.6154308030476985</v>
      </c>
      <c r="AW26" s="34">
        <v>25.721605643836092</v>
      </c>
      <c r="AX26" s="34">
        <v>3.0577071145482999</v>
      </c>
      <c r="AY26" s="34">
        <v>0</v>
      </c>
      <c r="AZ26" s="34">
        <v>24.742884843187301</v>
      </c>
      <c r="BA26" s="34">
        <v>0</v>
      </c>
      <c r="BB26" s="34">
        <v>0</v>
      </c>
      <c r="BC26" s="34">
        <v>0</v>
      </c>
      <c r="BD26" s="34">
        <v>0</v>
      </c>
      <c r="BE26" s="34">
        <v>0</v>
      </c>
      <c r="BF26" s="34">
        <v>1.1602716158629001</v>
      </c>
      <c r="BG26" s="34">
        <v>0.56808486299920002</v>
      </c>
      <c r="BH26" s="34">
        <v>0.60075099406449994</v>
      </c>
      <c r="BI26" s="34">
        <v>0</v>
      </c>
      <c r="BJ26" s="34">
        <v>3.3825359526757004</v>
      </c>
      <c r="BK26" s="35">
        <f>SUM(C26:BJ26)</f>
        <v>320.76560352783048</v>
      </c>
    </row>
    <row r="27" spans="1:65" x14ac:dyDescent="0.2">
      <c r="A27" s="15"/>
      <c r="B27" s="20" t="s">
        <v>90</v>
      </c>
      <c r="C27" s="32">
        <f>SUM(C23:C26)</f>
        <v>0</v>
      </c>
      <c r="D27" s="61">
        <f t="shared" ref="D27:BJ27" si="7">SUM(D23:D26)</f>
        <v>88.480591378289802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61">
        <f t="shared" si="7"/>
        <v>2.4069427483611001</v>
      </c>
      <c r="I27" s="61">
        <f t="shared" si="7"/>
        <v>7.4302339769990011</v>
      </c>
      <c r="J27" s="61">
        <f t="shared" si="7"/>
        <v>17.045067528870501</v>
      </c>
      <c r="K27" s="61">
        <f t="shared" si="7"/>
        <v>0</v>
      </c>
      <c r="L27" s="61">
        <f t="shared" si="7"/>
        <v>30.744406728348807</v>
      </c>
      <c r="M27" s="32">
        <f t="shared" si="7"/>
        <v>0</v>
      </c>
      <c r="N27" s="32">
        <f t="shared" si="7"/>
        <v>0</v>
      </c>
      <c r="O27" s="32">
        <f t="shared" si="7"/>
        <v>0</v>
      </c>
      <c r="P27" s="32">
        <f t="shared" si="7"/>
        <v>0</v>
      </c>
      <c r="Q27" s="32">
        <f t="shared" si="7"/>
        <v>0</v>
      </c>
      <c r="R27" s="61">
        <f t="shared" si="7"/>
        <v>2.1137362696861994</v>
      </c>
      <c r="S27" s="61">
        <f t="shared" si="7"/>
        <v>0.1091697044835</v>
      </c>
      <c r="T27" s="61">
        <f t="shared" si="7"/>
        <v>12.205193028709099</v>
      </c>
      <c r="U27" s="61">
        <f t="shared" si="7"/>
        <v>0</v>
      </c>
      <c r="V27" s="61">
        <f t="shared" si="7"/>
        <v>2.9024741486113004</v>
      </c>
      <c r="W27" s="32">
        <f t="shared" si="7"/>
        <v>0</v>
      </c>
      <c r="X27" s="61">
        <f t="shared" si="7"/>
        <v>0</v>
      </c>
      <c r="Y27" s="32">
        <f t="shared" si="7"/>
        <v>0</v>
      </c>
      <c r="Z27" s="32">
        <f t="shared" si="7"/>
        <v>0</v>
      </c>
      <c r="AA27" s="32">
        <f t="shared" si="7"/>
        <v>0</v>
      </c>
      <c r="AB27" s="61">
        <f t="shared" si="7"/>
        <v>5.8934554943228985</v>
      </c>
      <c r="AC27" s="61">
        <f t="shared" si="7"/>
        <v>28.17811646725551</v>
      </c>
      <c r="AD27" s="61">
        <f t="shared" si="7"/>
        <v>4.355116177677</v>
      </c>
      <c r="AE27" s="61">
        <f t="shared" si="7"/>
        <v>0</v>
      </c>
      <c r="AF27" s="61">
        <f t="shared" si="7"/>
        <v>50.176139981244198</v>
      </c>
      <c r="AG27" s="32">
        <f t="shared" si="7"/>
        <v>0</v>
      </c>
      <c r="AH27" s="32">
        <f t="shared" si="7"/>
        <v>0</v>
      </c>
      <c r="AI27" s="32">
        <f t="shared" si="7"/>
        <v>0</v>
      </c>
      <c r="AJ27" s="32">
        <f t="shared" si="7"/>
        <v>0</v>
      </c>
      <c r="AK27" s="32">
        <f t="shared" si="7"/>
        <v>0</v>
      </c>
      <c r="AL27" s="61">
        <f t="shared" si="7"/>
        <v>5.8467977219639993</v>
      </c>
      <c r="AM27" s="61">
        <f t="shared" si="7"/>
        <v>11.062331664708601</v>
      </c>
      <c r="AN27" s="61">
        <f t="shared" si="7"/>
        <v>26.934227291225099</v>
      </c>
      <c r="AO27" s="61">
        <f t="shared" si="7"/>
        <v>0</v>
      </c>
      <c r="AP27" s="61">
        <f t="shared" si="7"/>
        <v>35.559699251180199</v>
      </c>
      <c r="AQ27" s="32">
        <f t="shared" si="7"/>
        <v>0</v>
      </c>
      <c r="AR27" s="67">
        <f t="shared" si="7"/>
        <v>0</v>
      </c>
      <c r="AS27" s="32">
        <f t="shared" si="7"/>
        <v>0</v>
      </c>
      <c r="AT27" s="32">
        <f t="shared" si="7"/>
        <v>0</v>
      </c>
      <c r="AU27" s="32">
        <f t="shared" si="7"/>
        <v>0</v>
      </c>
      <c r="AV27" s="61">
        <f t="shared" si="7"/>
        <v>7.7601833431225966</v>
      </c>
      <c r="AW27" s="61">
        <f t="shared" si="7"/>
        <v>42.151764741770791</v>
      </c>
      <c r="AX27" s="61">
        <f t="shared" si="7"/>
        <v>3.0577071145482999</v>
      </c>
      <c r="AY27" s="61">
        <f t="shared" si="7"/>
        <v>0</v>
      </c>
      <c r="AZ27" s="61">
        <f t="shared" si="7"/>
        <v>33.7109836619573</v>
      </c>
      <c r="BA27" s="32">
        <f t="shared" si="7"/>
        <v>0</v>
      </c>
      <c r="BB27" s="32">
        <f t="shared" si="7"/>
        <v>0</v>
      </c>
      <c r="BC27" s="32">
        <f t="shared" si="7"/>
        <v>0</v>
      </c>
      <c r="BD27" s="32">
        <f t="shared" si="7"/>
        <v>0</v>
      </c>
      <c r="BE27" s="32">
        <f t="shared" si="7"/>
        <v>0</v>
      </c>
      <c r="BF27" s="61">
        <f t="shared" si="7"/>
        <v>1.9048889097584001</v>
      </c>
      <c r="BG27" s="61">
        <f t="shared" si="7"/>
        <v>1.6856415387086998</v>
      </c>
      <c r="BH27" s="61">
        <f t="shared" si="7"/>
        <v>2.0679981432579999</v>
      </c>
      <c r="BI27" s="61">
        <f t="shared" si="7"/>
        <v>0</v>
      </c>
      <c r="BJ27" s="61">
        <f t="shared" si="7"/>
        <v>4.9810677694167005</v>
      </c>
      <c r="BK27" s="32">
        <f>SUM(BK23:BK26)</f>
        <v>428.76393478447767</v>
      </c>
    </row>
    <row r="28" spans="1:65" x14ac:dyDescent="0.2">
      <c r="A28" s="15"/>
      <c r="B28" s="21" t="s">
        <v>80</v>
      </c>
      <c r="C28" s="32">
        <f t="shared" ref="C28:AH28" si="8">C9+C12+C15+C18+C21+C27</f>
        <v>0</v>
      </c>
      <c r="D28" s="61">
        <f t="shared" si="8"/>
        <v>137.91862230354729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61">
        <f t="shared" si="8"/>
        <v>9.8824747275657927</v>
      </c>
      <c r="I28" s="61">
        <f t="shared" si="8"/>
        <v>225.57036315589966</v>
      </c>
      <c r="J28" s="61">
        <f t="shared" si="8"/>
        <v>56.761573933353915</v>
      </c>
      <c r="K28" s="61">
        <f t="shared" si="8"/>
        <v>0</v>
      </c>
      <c r="L28" s="61">
        <f t="shared" si="8"/>
        <v>102.77368983675557</v>
      </c>
      <c r="M28" s="32">
        <f t="shared" si="8"/>
        <v>0</v>
      </c>
      <c r="N28" s="32">
        <f t="shared" si="8"/>
        <v>0</v>
      </c>
      <c r="O28" s="32">
        <f t="shared" si="8"/>
        <v>0</v>
      </c>
      <c r="P28" s="32">
        <f t="shared" si="8"/>
        <v>0</v>
      </c>
      <c r="Q28" s="32">
        <f t="shared" si="8"/>
        <v>0</v>
      </c>
      <c r="R28" s="61">
        <f t="shared" si="8"/>
        <v>6.4024040956374026</v>
      </c>
      <c r="S28" s="61">
        <f t="shared" si="8"/>
        <v>1.2580394453216002</v>
      </c>
      <c r="T28" s="61">
        <f t="shared" si="8"/>
        <v>41.525094657256901</v>
      </c>
      <c r="U28" s="61">
        <f t="shared" si="8"/>
        <v>0</v>
      </c>
      <c r="V28" s="61">
        <f t="shared" si="8"/>
        <v>12.371648471025402</v>
      </c>
      <c r="W28" s="32">
        <f t="shared" si="8"/>
        <v>0</v>
      </c>
      <c r="X28" s="61">
        <f t="shared" si="8"/>
        <v>0</v>
      </c>
      <c r="Y28" s="32">
        <f t="shared" si="8"/>
        <v>0</v>
      </c>
      <c r="Z28" s="32">
        <f t="shared" si="8"/>
        <v>0</v>
      </c>
      <c r="AA28" s="32">
        <f t="shared" si="8"/>
        <v>0</v>
      </c>
      <c r="AB28" s="61">
        <f t="shared" si="8"/>
        <v>8.9945327775328003</v>
      </c>
      <c r="AC28" s="61">
        <f t="shared" si="8"/>
        <v>228.30770983586376</v>
      </c>
      <c r="AD28" s="61">
        <f t="shared" si="8"/>
        <v>14.084117220450601</v>
      </c>
      <c r="AE28" s="61">
        <f t="shared" si="8"/>
        <v>0</v>
      </c>
      <c r="AF28" s="61">
        <f t="shared" si="8"/>
        <v>86.796994728294294</v>
      </c>
      <c r="AG28" s="32">
        <f t="shared" si="8"/>
        <v>0</v>
      </c>
      <c r="AH28" s="32">
        <f t="shared" si="8"/>
        <v>0</v>
      </c>
      <c r="AI28" s="32">
        <f t="shared" ref="AI28:BK28" si="9">AI9+AI12+AI15+AI18+AI21+AI27</f>
        <v>0</v>
      </c>
      <c r="AJ28" s="32">
        <f t="shared" si="9"/>
        <v>0</v>
      </c>
      <c r="AK28" s="32">
        <f t="shared" si="9"/>
        <v>0</v>
      </c>
      <c r="AL28" s="61">
        <f t="shared" si="9"/>
        <v>8.7075478412660985</v>
      </c>
      <c r="AM28" s="61">
        <f t="shared" si="9"/>
        <v>51.40586538351338</v>
      </c>
      <c r="AN28" s="61">
        <f t="shared" si="9"/>
        <v>135.60934001703021</v>
      </c>
      <c r="AO28" s="61">
        <f t="shared" si="9"/>
        <v>0</v>
      </c>
      <c r="AP28" s="61">
        <f t="shared" si="9"/>
        <v>62.943752345717691</v>
      </c>
      <c r="AQ28" s="32">
        <f t="shared" si="9"/>
        <v>0</v>
      </c>
      <c r="AR28" s="67">
        <f t="shared" si="9"/>
        <v>0</v>
      </c>
      <c r="AS28" s="32">
        <f t="shared" si="9"/>
        <v>0</v>
      </c>
      <c r="AT28" s="32">
        <f t="shared" si="9"/>
        <v>0</v>
      </c>
      <c r="AU28" s="32">
        <f t="shared" si="9"/>
        <v>0</v>
      </c>
      <c r="AV28" s="61">
        <f t="shared" si="9"/>
        <v>15.68309268495889</v>
      </c>
      <c r="AW28" s="61">
        <f t="shared" si="9"/>
        <v>51.817577561381484</v>
      </c>
      <c r="AX28" s="61">
        <f t="shared" si="9"/>
        <v>4.4885915092255999</v>
      </c>
      <c r="AY28" s="61">
        <f t="shared" si="9"/>
        <v>0</v>
      </c>
      <c r="AZ28" s="61">
        <f t="shared" si="9"/>
        <v>60.319565758043616</v>
      </c>
      <c r="BA28" s="32">
        <f t="shared" si="9"/>
        <v>0</v>
      </c>
      <c r="BB28" s="32">
        <f t="shared" si="9"/>
        <v>0</v>
      </c>
      <c r="BC28" s="32">
        <f t="shared" si="9"/>
        <v>0</v>
      </c>
      <c r="BD28" s="32">
        <f t="shared" si="9"/>
        <v>0</v>
      </c>
      <c r="BE28" s="32">
        <f t="shared" si="9"/>
        <v>0</v>
      </c>
      <c r="BF28" s="61">
        <f t="shared" si="9"/>
        <v>3.8957964160324012</v>
      </c>
      <c r="BG28" s="61">
        <f t="shared" si="9"/>
        <v>1.7626650348374997</v>
      </c>
      <c r="BH28" s="61">
        <f t="shared" si="9"/>
        <v>2.0731008631289001</v>
      </c>
      <c r="BI28" s="61">
        <f t="shared" si="9"/>
        <v>0</v>
      </c>
      <c r="BJ28" s="61">
        <f t="shared" si="9"/>
        <v>7.9706644650919003</v>
      </c>
      <c r="BK28" s="32">
        <f t="shared" si="9"/>
        <v>1339.3248250687325</v>
      </c>
    </row>
    <row r="29" spans="1:65" ht="3.75" customHeight="1" x14ac:dyDescent="0.2">
      <c r="A29" s="15"/>
      <c r="B29" s="22"/>
      <c r="C29" s="99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1"/>
    </row>
    <row r="30" spans="1:65" x14ac:dyDescent="0.2">
      <c r="A30" s="15" t="s">
        <v>1</v>
      </c>
      <c r="B30" s="18" t="s">
        <v>7</v>
      </c>
      <c r="C30" s="99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1"/>
    </row>
    <row r="31" spans="1:65" s="4" customFormat="1" x14ac:dyDescent="0.2">
      <c r="A31" s="15" t="s">
        <v>76</v>
      </c>
      <c r="B31" s="19" t="s">
        <v>2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10"/>
      <c r="BL31" s="84"/>
      <c r="BM31" s="43"/>
    </row>
    <row r="32" spans="1:65" s="42" customFormat="1" x14ac:dyDescent="0.2">
      <c r="A32" s="39"/>
      <c r="B32" s="40" t="s">
        <v>106</v>
      </c>
      <c r="C32" s="34">
        <v>0</v>
      </c>
      <c r="D32" s="34">
        <v>1.0695088416128999</v>
      </c>
      <c r="E32" s="34">
        <v>0</v>
      </c>
      <c r="F32" s="34">
        <v>0</v>
      </c>
      <c r="G32" s="34">
        <v>0</v>
      </c>
      <c r="H32" s="34">
        <v>18.33400936609759</v>
      </c>
      <c r="I32" s="34">
        <v>0.5595847198374001</v>
      </c>
      <c r="J32" s="34">
        <v>0</v>
      </c>
      <c r="K32" s="34">
        <v>0</v>
      </c>
      <c r="L32" s="34">
        <v>2.4473392329001991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13.231313095752494</v>
      </c>
      <c r="S32" s="34">
        <v>0.79701530067579995</v>
      </c>
      <c r="T32" s="34">
        <v>0</v>
      </c>
      <c r="U32" s="34">
        <v>0</v>
      </c>
      <c r="V32" s="34">
        <v>0.80083150083710031</v>
      </c>
      <c r="W32" s="34">
        <v>0</v>
      </c>
      <c r="X32" s="34">
        <v>5.4835903199999993E-5</v>
      </c>
      <c r="Y32" s="34">
        <v>0</v>
      </c>
      <c r="Z32" s="34">
        <v>0</v>
      </c>
      <c r="AA32" s="34">
        <v>0</v>
      </c>
      <c r="AB32" s="34">
        <v>78.571296869787361</v>
      </c>
      <c r="AC32" s="34">
        <v>3.1216692231549019</v>
      </c>
      <c r="AD32" s="34">
        <v>0</v>
      </c>
      <c r="AE32" s="34">
        <v>0</v>
      </c>
      <c r="AF32" s="34">
        <v>15.559288462439003</v>
      </c>
      <c r="AG32" s="34">
        <v>0</v>
      </c>
      <c r="AH32" s="34">
        <v>0</v>
      </c>
      <c r="AI32" s="34">
        <v>0</v>
      </c>
      <c r="AJ32" s="34">
        <v>0</v>
      </c>
      <c r="AK32" s="34">
        <v>0</v>
      </c>
      <c r="AL32" s="34">
        <v>74.461969850538111</v>
      </c>
      <c r="AM32" s="34">
        <v>1.7086812035766996</v>
      </c>
      <c r="AN32" s="34">
        <v>0</v>
      </c>
      <c r="AO32" s="34">
        <v>0</v>
      </c>
      <c r="AP32" s="34">
        <v>8.7045189763129027</v>
      </c>
      <c r="AQ32" s="34">
        <v>0</v>
      </c>
      <c r="AR32" s="65">
        <v>0</v>
      </c>
      <c r="AS32" s="34">
        <v>0</v>
      </c>
      <c r="AT32" s="34">
        <v>0</v>
      </c>
      <c r="AU32" s="34">
        <v>0</v>
      </c>
      <c r="AV32" s="34">
        <v>201.74801764708283</v>
      </c>
      <c r="AW32" s="34">
        <v>15.945119300235607</v>
      </c>
      <c r="AX32" s="34">
        <v>0</v>
      </c>
      <c r="AY32" s="34">
        <v>0</v>
      </c>
      <c r="AZ32" s="34">
        <v>35.250250600498603</v>
      </c>
      <c r="BA32" s="34">
        <v>0</v>
      </c>
      <c r="BB32" s="34">
        <v>0</v>
      </c>
      <c r="BC32" s="34">
        <v>0</v>
      </c>
      <c r="BD32" s="34">
        <v>0</v>
      </c>
      <c r="BE32" s="34">
        <v>0</v>
      </c>
      <c r="BF32" s="34">
        <v>44.592382724082121</v>
      </c>
      <c r="BG32" s="34">
        <v>1.2596604367380004</v>
      </c>
      <c r="BH32" s="34">
        <v>0</v>
      </c>
      <c r="BI32" s="34">
        <v>0</v>
      </c>
      <c r="BJ32" s="34">
        <v>3.647173684093401</v>
      </c>
      <c r="BK32" s="41">
        <f>SUM(C32:BJ32)</f>
        <v>521.80968587215625</v>
      </c>
      <c r="BL32" s="87"/>
      <c r="BM32" s="43"/>
    </row>
    <row r="33" spans="1:65" s="4" customFormat="1" x14ac:dyDescent="0.2">
      <c r="A33" s="15"/>
      <c r="B33" s="20" t="s">
        <v>85</v>
      </c>
      <c r="C33" s="32">
        <f>SUM(C32)</f>
        <v>0</v>
      </c>
      <c r="D33" s="61">
        <f t="shared" ref="D33:BJ33" si="10">SUM(D32)</f>
        <v>1.0695088416128999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61">
        <f t="shared" si="10"/>
        <v>18.33400936609759</v>
      </c>
      <c r="I33" s="61">
        <f t="shared" si="10"/>
        <v>0.5595847198374001</v>
      </c>
      <c r="J33" s="61">
        <f t="shared" si="10"/>
        <v>0</v>
      </c>
      <c r="K33" s="61">
        <f t="shared" si="10"/>
        <v>0</v>
      </c>
      <c r="L33" s="61">
        <f t="shared" si="10"/>
        <v>2.4473392329001991</v>
      </c>
      <c r="M33" s="32">
        <f t="shared" si="10"/>
        <v>0</v>
      </c>
      <c r="N33" s="32">
        <f t="shared" si="10"/>
        <v>0</v>
      </c>
      <c r="O33" s="32">
        <f t="shared" si="10"/>
        <v>0</v>
      </c>
      <c r="P33" s="32">
        <f t="shared" si="10"/>
        <v>0</v>
      </c>
      <c r="Q33" s="32">
        <f t="shared" si="10"/>
        <v>0</v>
      </c>
      <c r="R33" s="61">
        <f t="shared" si="10"/>
        <v>13.231313095752494</v>
      </c>
      <c r="S33" s="61">
        <f t="shared" si="10"/>
        <v>0.79701530067579995</v>
      </c>
      <c r="T33" s="61">
        <f t="shared" si="10"/>
        <v>0</v>
      </c>
      <c r="U33" s="61">
        <f t="shared" si="10"/>
        <v>0</v>
      </c>
      <c r="V33" s="61">
        <f t="shared" si="10"/>
        <v>0.80083150083710031</v>
      </c>
      <c r="W33" s="32">
        <f t="shared" si="10"/>
        <v>0</v>
      </c>
      <c r="X33" s="61">
        <f t="shared" si="10"/>
        <v>5.4835903199999993E-5</v>
      </c>
      <c r="Y33" s="32">
        <f t="shared" si="10"/>
        <v>0</v>
      </c>
      <c r="Z33" s="32">
        <f t="shared" si="10"/>
        <v>0</v>
      </c>
      <c r="AA33" s="32">
        <f t="shared" si="10"/>
        <v>0</v>
      </c>
      <c r="AB33" s="61">
        <f t="shared" si="10"/>
        <v>78.571296869787361</v>
      </c>
      <c r="AC33" s="61">
        <f t="shared" si="10"/>
        <v>3.1216692231549019</v>
      </c>
      <c r="AD33" s="61">
        <f t="shared" si="10"/>
        <v>0</v>
      </c>
      <c r="AE33" s="61">
        <f t="shared" si="10"/>
        <v>0</v>
      </c>
      <c r="AF33" s="61">
        <f t="shared" si="10"/>
        <v>15.559288462439003</v>
      </c>
      <c r="AG33" s="32">
        <f t="shared" si="10"/>
        <v>0</v>
      </c>
      <c r="AH33" s="32">
        <f t="shared" si="10"/>
        <v>0</v>
      </c>
      <c r="AI33" s="32">
        <f t="shared" si="10"/>
        <v>0</v>
      </c>
      <c r="AJ33" s="32">
        <f t="shared" si="10"/>
        <v>0</v>
      </c>
      <c r="AK33" s="32">
        <f t="shared" si="10"/>
        <v>0</v>
      </c>
      <c r="AL33" s="61">
        <f t="shared" si="10"/>
        <v>74.461969850538111</v>
      </c>
      <c r="AM33" s="61">
        <f t="shared" si="10"/>
        <v>1.7086812035766996</v>
      </c>
      <c r="AN33" s="61">
        <f t="shared" si="10"/>
        <v>0</v>
      </c>
      <c r="AO33" s="61">
        <f t="shared" si="10"/>
        <v>0</v>
      </c>
      <c r="AP33" s="61">
        <f t="shared" si="10"/>
        <v>8.7045189763129027</v>
      </c>
      <c r="AQ33" s="32">
        <f t="shared" si="10"/>
        <v>0</v>
      </c>
      <c r="AR33" s="67">
        <f t="shared" si="10"/>
        <v>0</v>
      </c>
      <c r="AS33" s="32">
        <f t="shared" si="10"/>
        <v>0</v>
      </c>
      <c r="AT33" s="32">
        <f t="shared" si="10"/>
        <v>0</v>
      </c>
      <c r="AU33" s="32">
        <f t="shared" si="10"/>
        <v>0</v>
      </c>
      <c r="AV33" s="61">
        <f t="shared" si="10"/>
        <v>201.74801764708283</v>
      </c>
      <c r="AW33" s="61">
        <f t="shared" si="10"/>
        <v>15.945119300235607</v>
      </c>
      <c r="AX33" s="61">
        <f t="shared" si="10"/>
        <v>0</v>
      </c>
      <c r="AY33" s="61">
        <f t="shared" si="10"/>
        <v>0</v>
      </c>
      <c r="AZ33" s="61">
        <f t="shared" si="10"/>
        <v>35.250250600498603</v>
      </c>
      <c r="BA33" s="32">
        <f t="shared" si="10"/>
        <v>0</v>
      </c>
      <c r="BB33" s="32">
        <f t="shared" si="10"/>
        <v>0</v>
      </c>
      <c r="BC33" s="32">
        <f t="shared" si="10"/>
        <v>0</v>
      </c>
      <c r="BD33" s="32">
        <f t="shared" si="10"/>
        <v>0</v>
      </c>
      <c r="BE33" s="32">
        <f t="shared" si="10"/>
        <v>0</v>
      </c>
      <c r="BF33" s="32">
        <f t="shared" si="10"/>
        <v>44.592382724082121</v>
      </c>
      <c r="BG33" s="32">
        <f t="shared" si="10"/>
        <v>1.2596604367380004</v>
      </c>
      <c r="BH33" s="32">
        <f t="shared" si="10"/>
        <v>0</v>
      </c>
      <c r="BI33" s="32">
        <f t="shared" si="10"/>
        <v>0</v>
      </c>
      <c r="BJ33" s="32">
        <f t="shared" si="10"/>
        <v>3.647173684093401</v>
      </c>
      <c r="BK33" s="32">
        <f>SUM(BK32)</f>
        <v>521.80968587215625</v>
      </c>
      <c r="BL33" s="84"/>
      <c r="BM33" s="84"/>
    </row>
    <row r="34" spans="1:65" x14ac:dyDescent="0.2">
      <c r="A34" s="15" t="s">
        <v>77</v>
      </c>
      <c r="B34" s="19" t="s">
        <v>15</v>
      </c>
      <c r="C34" s="99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1"/>
    </row>
    <row r="35" spans="1:65" x14ac:dyDescent="0.2">
      <c r="A35" s="15"/>
      <c r="B35" s="28" t="s">
        <v>129</v>
      </c>
      <c r="C35" s="34">
        <v>0</v>
      </c>
      <c r="D35" s="34">
        <v>1.2074052953225001</v>
      </c>
      <c r="E35" s="34">
        <v>0</v>
      </c>
      <c r="F35" s="34">
        <v>0</v>
      </c>
      <c r="G35" s="34">
        <v>0</v>
      </c>
      <c r="H35" s="34">
        <v>7.4275123982201974</v>
      </c>
      <c r="I35" s="34">
        <v>1.0170226316448001</v>
      </c>
      <c r="J35" s="34">
        <v>0</v>
      </c>
      <c r="K35" s="34">
        <v>0</v>
      </c>
      <c r="L35" s="34">
        <v>5.0474080516105007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3.265292137873498</v>
      </c>
      <c r="S35" s="34">
        <v>3.7684052612699998E-2</v>
      </c>
      <c r="T35" s="34">
        <v>0</v>
      </c>
      <c r="U35" s="34">
        <v>0</v>
      </c>
      <c r="V35" s="34">
        <v>0.82804718225679985</v>
      </c>
      <c r="W35" s="34">
        <v>0</v>
      </c>
      <c r="X35" s="34">
        <v>5.1610306450000003E-4</v>
      </c>
      <c r="Y35" s="34">
        <v>0</v>
      </c>
      <c r="Z35" s="34">
        <v>0</v>
      </c>
      <c r="AA35" s="34">
        <v>0</v>
      </c>
      <c r="AB35" s="34">
        <v>49.033748188221651</v>
      </c>
      <c r="AC35" s="34">
        <v>19.356489080740197</v>
      </c>
      <c r="AD35" s="34">
        <v>0</v>
      </c>
      <c r="AE35" s="34">
        <v>0</v>
      </c>
      <c r="AF35" s="34">
        <v>25.192301792527893</v>
      </c>
      <c r="AG35" s="34">
        <v>0</v>
      </c>
      <c r="AH35" s="34">
        <v>0</v>
      </c>
      <c r="AI35" s="34">
        <v>0</v>
      </c>
      <c r="AJ35" s="34">
        <v>0</v>
      </c>
      <c r="AK35" s="34">
        <v>0</v>
      </c>
      <c r="AL35" s="34">
        <v>50.715995691259636</v>
      </c>
      <c r="AM35" s="34">
        <v>1.6397498594829998</v>
      </c>
      <c r="AN35" s="34">
        <v>0</v>
      </c>
      <c r="AO35" s="34">
        <v>0</v>
      </c>
      <c r="AP35" s="34">
        <v>12.913463862791998</v>
      </c>
      <c r="AQ35" s="34">
        <v>0</v>
      </c>
      <c r="AR35" s="65">
        <v>0</v>
      </c>
      <c r="AS35" s="34">
        <v>0</v>
      </c>
      <c r="AT35" s="34">
        <v>0</v>
      </c>
      <c r="AU35" s="34">
        <v>0</v>
      </c>
      <c r="AV35" s="34">
        <v>114.72118050272316</v>
      </c>
      <c r="AW35" s="34">
        <v>11.501823771705105</v>
      </c>
      <c r="AX35" s="34">
        <v>0</v>
      </c>
      <c r="AY35" s="34">
        <v>0</v>
      </c>
      <c r="AZ35" s="34">
        <v>50.723400811397333</v>
      </c>
      <c r="BA35" s="34">
        <v>0</v>
      </c>
      <c r="BB35" s="34">
        <v>0</v>
      </c>
      <c r="BC35" s="34">
        <v>0</v>
      </c>
      <c r="BD35" s="34">
        <v>0</v>
      </c>
      <c r="BE35" s="34">
        <v>0</v>
      </c>
      <c r="BF35" s="34">
        <v>21.006677337165787</v>
      </c>
      <c r="BG35" s="34">
        <v>1.9076599318703003</v>
      </c>
      <c r="BH35" s="34">
        <v>0</v>
      </c>
      <c r="BI35" s="34">
        <v>0</v>
      </c>
      <c r="BJ35" s="34">
        <v>4.6888121258679005</v>
      </c>
      <c r="BK35" s="35">
        <f>SUM(C35:BJ35)</f>
        <v>382.23219080835946</v>
      </c>
    </row>
    <row r="36" spans="1:65" x14ac:dyDescent="0.2">
      <c r="A36" s="15"/>
      <c r="B36" s="28" t="s">
        <v>125</v>
      </c>
      <c r="C36" s="34">
        <v>0</v>
      </c>
      <c r="D36" s="34">
        <v>0.89227478932249993</v>
      </c>
      <c r="E36" s="34">
        <v>0</v>
      </c>
      <c r="F36" s="34">
        <v>0</v>
      </c>
      <c r="G36" s="34">
        <v>0</v>
      </c>
      <c r="H36" s="34">
        <v>0.76009352628130011</v>
      </c>
      <c r="I36" s="34">
        <v>6.1802227096000003E-3</v>
      </c>
      <c r="J36" s="34">
        <v>0</v>
      </c>
      <c r="K36" s="34">
        <v>0</v>
      </c>
      <c r="L36" s="34">
        <v>1.0215064137733001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0.57461861344220022</v>
      </c>
      <c r="S36" s="34">
        <v>1.6164276451E-3</v>
      </c>
      <c r="T36" s="34">
        <v>0</v>
      </c>
      <c r="U36" s="34">
        <v>0</v>
      </c>
      <c r="V36" s="34">
        <v>0.45600682880599991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20.898334901636265</v>
      </c>
      <c r="AC36" s="34">
        <v>2.5610172366109998</v>
      </c>
      <c r="AD36" s="34">
        <v>0.17193870967739999</v>
      </c>
      <c r="AE36" s="34">
        <v>0</v>
      </c>
      <c r="AF36" s="34">
        <v>23.109353334277106</v>
      </c>
      <c r="AG36" s="34">
        <v>0</v>
      </c>
      <c r="AH36" s="34">
        <v>0</v>
      </c>
      <c r="AI36" s="34">
        <v>0</v>
      </c>
      <c r="AJ36" s="34">
        <v>0</v>
      </c>
      <c r="AK36" s="34">
        <v>0</v>
      </c>
      <c r="AL36" s="34">
        <v>23.188215972551291</v>
      </c>
      <c r="AM36" s="34">
        <v>1.7520484708056996</v>
      </c>
      <c r="AN36" s="34">
        <v>0</v>
      </c>
      <c r="AO36" s="34">
        <v>0</v>
      </c>
      <c r="AP36" s="34">
        <v>15.014566931634807</v>
      </c>
      <c r="AQ36" s="34">
        <v>0</v>
      </c>
      <c r="AR36" s="65">
        <v>0</v>
      </c>
      <c r="AS36" s="34">
        <v>0</v>
      </c>
      <c r="AT36" s="34">
        <v>0</v>
      </c>
      <c r="AU36" s="34">
        <v>0</v>
      </c>
      <c r="AV36" s="34">
        <v>1.6862930750172009</v>
      </c>
      <c r="AW36" s="34">
        <v>1.0277427960642</v>
      </c>
      <c r="AX36" s="34">
        <v>0</v>
      </c>
      <c r="AY36" s="34">
        <v>0</v>
      </c>
      <c r="AZ36" s="34">
        <v>2.3281666764824003</v>
      </c>
      <c r="BA36" s="34">
        <v>0</v>
      </c>
      <c r="BB36" s="34">
        <v>0</v>
      </c>
      <c r="BC36" s="34">
        <v>0</v>
      </c>
      <c r="BD36" s="34">
        <v>0</v>
      </c>
      <c r="BE36" s="34">
        <v>0</v>
      </c>
      <c r="BF36" s="34">
        <v>1.0789117399883001</v>
      </c>
      <c r="BG36" s="34">
        <v>5.8115283870900002E-2</v>
      </c>
      <c r="BH36" s="34">
        <v>0</v>
      </c>
      <c r="BI36" s="34">
        <v>0</v>
      </c>
      <c r="BJ36" s="34">
        <v>1.5025869120953999</v>
      </c>
      <c r="BK36" s="35">
        <f>SUM(C36:BJ36)</f>
        <v>98.089588862691969</v>
      </c>
    </row>
    <row r="37" spans="1:65" x14ac:dyDescent="0.2">
      <c r="A37" s="15"/>
      <c r="B37" s="28" t="s">
        <v>116</v>
      </c>
      <c r="C37" s="34">
        <v>0</v>
      </c>
      <c r="D37" s="34">
        <v>0.8101414723225</v>
      </c>
      <c r="E37" s="34">
        <v>0</v>
      </c>
      <c r="F37" s="34">
        <v>0</v>
      </c>
      <c r="G37" s="34">
        <v>0</v>
      </c>
      <c r="H37" s="34">
        <v>2.2146345623065038</v>
      </c>
      <c r="I37" s="34">
        <v>1.2975225806400001E-2</v>
      </c>
      <c r="J37" s="34">
        <v>0</v>
      </c>
      <c r="K37" s="34">
        <v>0</v>
      </c>
      <c r="L37" s="34">
        <v>0.75025284825700012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1.8634326510799022</v>
      </c>
      <c r="S37" s="34">
        <v>1.9455303249353999</v>
      </c>
      <c r="T37" s="34">
        <v>0</v>
      </c>
      <c r="U37" s="34">
        <v>0</v>
      </c>
      <c r="V37" s="34">
        <v>0.20013936887070002</v>
      </c>
      <c r="W37" s="34">
        <v>0</v>
      </c>
      <c r="X37" s="34">
        <v>1.4676706439999999E-4</v>
      </c>
      <c r="Y37" s="34">
        <v>0</v>
      </c>
      <c r="Z37" s="34">
        <v>0</v>
      </c>
      <c r="AA37" s="34">
        <v>0</v>
      </c>
      <c r="AB37" s="34">
        <v>32.216277009602038</v>
      </c>
      <c r="AC37" s="34">
        <v>1.3847820790621999</v>
      </c>
      <c r="AD37" s="34">
        <v>0</v>
      </c>
      <c r="AE37" s="34">
        <v>0</v>
      </c>
      <c r="AF37" s="34">
        <v>22.926231634304749</v>
      </c>
      <c r="AG37" s="34">
        <v>0</v>
      </c>
      <c r="AH37" s="34">
        <v>0</v>
      </c>
      <c r="AI37" s="34">
        <v>0</v>
      </c>
      <c r="AJ37" s="34">
        <v>0</v>
      </c>
      <c r="AK37" s="34">
        <v>0</v>
      </c>
      <c r="AL37" s="34">
        <v>39.449537914423168</v>
      </c>
      <c r="AM37" s="34">
        <v>2.2671370448044001</v>
      </c>
      <c r="AN37" s="34">
        <v>0.15250967741929999</v>
      </c>
      <c r="AO37" s="34">
        <v>0</v>
      </c>
      <c r="AP37" s="34">
        <v>15.132202250824999</v>
      </c>
      <c r="AQ37" s="34">
        <v>0</v>
      </c>
      <c r="AR37" s="65">
        <v>0</v>
      </c>
      <c r="AS37" s="34">
        <v>0</v>
      </c>
      <c r="AT37" s="34">
        <v>0</v>
      </c>
      <c r="AU37" s="34">
        <v>0</v>
      </c>
      <c r="AV37" s="34">
        <v>7.8000385760200626</v>
      </c>
      <c r="AW37" s="34">
        <v>5.8343850257700003E-2</v>
      </c>
      <c r="AX37" s="34">
        <v>0</v>
      </c>
      <c r="AY37" s="34">
        <v>0</v>
      </c>
      <c r="AZ37" s="34">
        <v>5.8839809410620019</v>
      </c>
      <c r="BA37" s="34">
        <v>0</v>
      </c>
      <c r="BB37" s="34">
        <v>0</v>
      </c>
      <c r="BC37" s="34">
        <v>0</v>
      </c>
      <c r="BD37" s="34">
        <v>0</v>
      </c>
      <c r="BE37" s="34">
        <v>0</v>
      </c>
      <c r="BF37" s="34">
        <v>3.8527289178826907</v>
      </c>
      <c r="BG37" s="34">
        <v>1.1387631451399999E-2</v>
      </c>
      <c r="BH37" s="34">
        <v>0</v>
      </c>
      <c r="BI37" s="34">
        <v>0</v>
      </c>
      <c r="BJ37" s="34">
        <v>0.89310302890229987</v>
      </c>
      <c r="BK37" s="35">
        <f>SUM(C37:BJ37)</f>
        <v>139.82551377665982</v>
      </c>
    </row>
    <row r="38" spans="1:65" x14ac:dyDescent="0.2">
      <c r="A38" s="15"/>
      <c r="B38" s="28" t="s">
        <v>123</v>
      </c>
      <c r="C38" s="34">
        <v>0</v>
      </c>
      <c r="D38" s="34">
        <v>0.68302105461290008</v>
      </c>
      <c r="E38" s="34">
        <v>0</v>
      </c>
      <c r="F38" s="34">
        <v>0</v>
      </c>
      <c r="G38" s="34">
        <v>0</v>
      </c>
      <c r="H38" s="34">
        <v>1.3286164189481997</v>
      </c>
      <c r="I38" s="34">
        <v>2.54638444837E-2</v>
      </c>
      <c r="J38" s="34">
        <v>0</v>
      </c>
      <c r="K38" s="34">
        <v>0</v>
      </c>
      <c r="L38" s="34">
        <v>2.4916396893537995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0.91356574111310107</v>
      </c>
      <c r="S38" s="34">
        <v>3.2762950225699999E-2</v>
      </c>
      <c r="T38" s="34">
        <v>0</v>
      </c>
      <c r="U38" s="34">
        <v>0</v>
      </c>
      <c r="V38" s="34">
        <v>0.18803188364480003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18.874140613389823</v>
      </c>
      <c r="AC38" s="34">
        <v>2.4461163652555005</v>
      </c>
      <c r="AD38" s="34">
        <v>0</v>
      </c>
      <c r="AE38" s="34">
        <v>0</v>
      </c>
      <c r="AF38" s="34">
        <v>15.375123768757991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4">
        <v>21.378877270685614</v>
      </c>
      <c r="AM38" s="34">
        <v>2.1102749419340001</v>
      </c>
      <c r="AN38" s="34">
        <v>0</v>
      </c>
      <c r="AO38" s="34">
        <v>0</v>
      </c>
      <c r="AP38" s="34">
        <v>10.820056155472297</v>
      </c>
      <c r="AQ38" s="34">
        <v>0</v>
      </c>
      <c r="AR38" s="65">
        <v>0</v>
      </c>
      <c r="AS38" s="34">
        <v>0</v>
      </c>
      <c r="AT38" s="34">
        <v>0</v>
      </c>
      <c r="AU38" s="34">
        <v>0</v>
      </c>
      <c r="AV38" s="34">
        <v>4.9743463023017149</v>
      </c>
      <c r="AW38" s="34">
        <v>0.14791369812789998</v>
      </c>
      <c r="AX38" s="34">
        <v>0</v>
      </c>
      <c r="AY38" s="34">
        <v>0</v>
      </c>
      <c r="AZ38" s="34">
        <v>3.7784216664472989</v>
      </c>
      <c r="BA38" s="34">
        <v>0</v>
      </c>
      <c r="BB38" s="34">
        <v>0</v>
      </c>
      <c r="BC38" s="34">
        <v>0</v>
      </c>
      <c r="BD38" s="34">
        <v>0</v>
      </c>
      <c r="BE38" s="34">
        <v>0</v>
      </c>
      <c r="BF38" s="34">
        <v>3.3577564944420075</v>
      </c>
      <c r="BG38" s="34">
        <v>0.19169416064509998</v>
      </c>
      <c r="BH38" s="34">
        <v>0</v>
      </c>
      <c r="BI38" s="34">
        <v>0</v>
      </c>
      <c r="BJ38" s="34">
        <v>1.5358892852243</v>
      </c>
      <c r="BK38" s="35">
        <f t="shared" ref="BK38:BK41" si="11">SUM(C38:BJ38)</f>
        <v>90.653712305065753</v>
      </c>
    </row>
    <row r="39" spans="1:65" x14ac:dyDescent="0.2">
      <c r="A39" s="15"/>
      <c r="B39" s="28" t="s">
        <v>126</v>
      </c>
      <c r="C39" s="34">
        <v>0</v>
      </c>
      <c r="D39" s="34">
        <v>0.69046409112899998</v>
      </c>
      <c r="E39" s="34">
        <v>0</v>
      </c>
      <c r="F39" s="34">
        <v>0</v>
      </c>
      <c r="G39" s="34">
        <v>0</v>
      </c>
      <c r="H39" s="34">
        <v>1.6954277984266024</v>
      </c>
      <c r="I39" s="34">
        <v>2.3031131210320996</v>
      </c>
      <c r="J39" s="34">
        <v>0</v>
      </c>
      <c r="K39" s="34">
        <v>0</v>
      </c>
      <c r="L39" s="34">
        <v>0.85885065812810002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1.4115909192977001</v>
      </c>
      <c r="S39" s="34">
        <v>0.20333197241920001</v>
      </c>
      <c r="T39" s="34">
        <v>0</v>
      </c>
      <c r="U39" s="34">
        <v>0</v>
      </c>
      <c r="V39" s="34">
        <v>0.50412857790239995</v>
      </c>
      <c r="W39" s="34">
        <v>0</v>
      </c>
      <c r="X39" s="34">
        <v>1.2902587089999999E-4</v>
      </c>
      <c r="Y39" s="34">
        <v>0</v>
      </c>
      <c r="Z39" s="34">
        <v>0</v>
      </c>
      <c r="AA39" s="34">
        <v>0</v>
      </c>
      <c r="AB39" s="34">
        <v>11.192777123706092</v>
      </c>
      <c r="AC39" s="34">
        <v>1.0735857781931</v>
      </c>
      <c r="AD39" s="34">
        <v>0</v>
      </c>
      <c r="AE39" s="34">
        <v>0</v>
      </c>
      <c r="AF39" s="34">
        <v>18.215449087892292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34">
        <v>12.096872243464379</v>
      </c>
      <c r="AM39" s="34">
        <v>0.63537931787050006</v>
      </c>
      <c r="AN39" s="34">
        <v>0</v>
      </c>
      <c r="AO39" s="34">
        <v>0</v>
      </c>
      <c r="AP39" s="34">
        <v>7.6787745172190958</v>
      </c>
      <c r="AQ39" s="34">
        <v>0</v>
      </c>
      <c r="AR39" s="65">
        <v>0</v>
      </c>
      <c r="AS39" s="34">
        <v>0</v>
      </c>
      <c r="AT39" s="34">
        <v>0</v>
      </c>
      <c r="AU39" s="34">
        <v>0</v>
      </c>
      <c r="AV39" s="34">
        <v>4.5235806474519995</v>
      </c>
      <c r="AW39" s="34">
        <v>0.11443651496730001</v>
      </c>
      <c r="AX39" s="34">
        <v>0</v>
      </c>
      <c r="AY39" s="34">
        <v>0</v>
      </c>
      <c r="AZ39" s="34">
        <v>5.4877014980611003</v>
      </c>
      <c r="BA39" s="34">
        <v>0</v>
      </c>
      <c r="BB39" s="34">
        <v>0</v>
      </c>
      <c r="BC39" s="34">
        <v>0</v>
      </c>
      <c r="BD39" s="34">
        <v>0</v>
      </c>
      <c r="BE39" s="34">
        <v>0</v>
      </c>
      <c r="BF39" s="34">
        <v>1.9900562666567017</v>
      </c>
      <c r="BG39" s="34">
        <v>0.62779954609659994</v>
      </c>
      <c r="BH39" s="34">
        <v>0</v>
      </c>
      <c r="BI39" s="34">
        <v>0</v>
      </c>
      <c r="BJ39" s="34">
        <v>0.55305448880570007</v>
      </c>
      <c r="BK39" s="35">
        <f t="shared" si="11"/>
        <v>71.856503194590871</v>
      </c>
    </row>
    <row r="40" spans="1:65" x14ac:dyDescent="0.2">
      <c r="A40" s="15"/>
      <c r="B40" s="28" t="s">
        <v>107</v>
      </c>
      <c r="C40" s="34">
        <v>0</v>
      </c>
      <c r="D40" s="34">
        <v>1.1393941970000001</v>
      </c>
      <c r="E40" s="34">
        <v>0</v>
      </c>
      <c r="F40" s="34">
        <v>0</v>
      </c>
      <c r="G40" s="34">
        <v>0</v>
      </c>
      <c r="H40" s="34">
        <v>12.388003243632314</v>
      </c>
      <c r="I40" s="34">
        <v>2.4802039085476997</v>
      </c>
      <c r="J40" s="34">
        <v>0</v>
      </c>
      <c r="K40" s="34">
        <v>0</v>
      </c>
      <c r="L40" s="34">
        <v>5.9286053552212996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7.2011170934831954</v>
      </c>
      <c r="S40" s="34">
        <v>1.6330551159994999</v>
      </c>
      <c r="T40" s="34">
        <v>0</v>
      </c>
      <c r="U40" s="34">
        <v>0</v>
      </c>
      <c r="V40" s="34">
        <v>2.4300867024813999</v>
      </c>
      <c r="W40" s="34">
        <v>0</v>
      </c>
      <c r="X40" s="34">
        <v>1.3927770644999999E-3</v>
      </c>
      <c r="Y40" s="34">
        <v>0</v>
      </c>
      <c r="Z40" s="34">
        <v>0</v>
      </c>
      <c r="AA40" s="34">
        <v>0</v>
      </c>
      <c r="AB40" s="34">
        <v>105.33023627648674</v>
      </c>
      <c r="AC40" s="34">
        <v>9.9952021991900999</v>
      </c>
      <c r="AD40" s="34">
        <v>1.8996043227741</v>
      </c>
      <c r="AE40" s="34">
        <v>0</v>
      </c>
      <c r="AF40" s="34">
        <v>68.359959651409426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34">
        <v>116.03348299227538</v>
      </c>
      <c r="AM40" s="34">
        <v>4.4226007020574976</v>
      </c>
      <c r="AN40" s="34">
        <v>0</v>
      </c>
      <c r="AO40" s="34">
        <v>0</v>
      </c>
      <c r="AP40" s="34">
        <v>41.548571294126326</v>
      </c>
      <c r="AQ40" s="34">
        <v>0</v>
      </c>
      <c r="AR40" s="65">
        <v>0</v>
      </c>
      <c r="AS40" s="34">
        <v>0</v>
      </c>
      <c r="AT40" s="34">
        <v>0</v>
      </c>
      <c r="AU40" s="34">
        <v>0</v>
      </c>
      <c r="AV40" s="34">
        <v>87.922456892320426</v>
      </c>
      <c r="AW40" s="34">
        <v>5.2490483409631015</v>
      </c>
      <c r="AX40" s="34">
        <v>0</v>
      </c>
      <c r="AY40" s="34">
        <v>0</v>
      </c>
      <c r="AZ40" s="34">
        <v>45.806678148335898</v>
      </c>
      <c r="BA40" s="34">
        <v>0</v>
      </c>
      <c r="BB40" s="34">
        <v>0</v>
      </c>
      <c r="BC40" s="34">
        <v>0</v>
      </c>
      <c r="BD40" s="34">
        <v>0</v>
      </c>
      <c r="BE40" s="34">
        <v>0</v>
      </c>
      <c r="BF40" s="34">
        <v>24.902614251999367</v>
      </c>
      <c r="BG40" s="34">
        <v>1.4837467882249002</v>
      </c>
      <c r="BH40" s="34">
        <v>0</v>
      </c>
      <c r="BI40" s="34">
        <v>0</v>
      </c>
      <c r="BJ40" s="34">
        <v>6.0079316719627034</v>
      </c>
      <c r="BK40" s="35">
        <f t="shared" ref="BK40" si="12">SUM(C40:BJ40)</f>
        <v>552.16399192555593</v>
      </c>
    </row>
    <row r="41" spans="1:65" x14ac:dyDescent="0.2">
      <c r="A41" s="15"/>
      <c r="B41" s="28" t="s">
        <v>124</v>
      </c>
      <c r="C41" s="34">
        <v>0</v>
      </c>
      <c r="D41" s="34">
        <v>0.80933294709670001</v>
      </c>
      <c r="E41" s="34">
        <v>0</v>
      </c>
      <c r="F41" s="34">
        <v>0</v>
      </c>
      <c r="G41" s="34">
        <v>0</v>
      </c>
      <c r="H41" s="34">
        <v>0.76057936870190046</v>
      </c>
      <c r="I41" s="34">
        <v>6.4876129032200011E-2</v>
      </c>
      <c r="J41" s="34">
        <v>0</v>
      </c>
      <c r="K41" s="34">
        <v>0</v>
      </c>
      <c r="L41" s="34">
        <v>0.83118034674129992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0.99011448134730029</v>
      </c>
      <c r="S41" s="34">
        <v>0</v>
      </c>
      <c r="T41" s="34">
        <v>0</v>
      </c>
      <c r="U41" s="34">
        <v>0</v>
      </c>
      <c r="V41" s="34">
        <v>0.37290814854760002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22.814240478353586</v>
      </c>
      <c r="AC41" s="34">
        <v>3.1769588285140999</v>
      </c>
      <c r="AD41" s="34">
        <v>0</v>
      </c>
      <c r="AE41" s="34">
        <v>0</v>
      </c>
      <c r="AF41" s="34">
        <v>21.897949239950492</v>
      </c>
      <c r="AG41" s="34">
        <v>0</v>
      </c>
      <c r="AH41" s="34">
        <v>0</v>
      </c>
      <c r="AI41" s="34">
        <v>0</v>
      </c>
      <c r="AJ41" s="34">
        <v>0</v>
      </c>
      <c r="AK41" s="34">
        <v>0</v>
      </c>
      <c r="AL41" s="34">
        <v>28.48068601969625</v>
      </c>
      <c r="AM41" s="34">
        <v>2.8095378012892991</v>
      </c>
      <c r="AN41" s="34">
        <v>0</v>
      </c>
      <c r="AO41" s="34">
        <v>0</v>
      </c>
      <c r="AP41" s="34">
        <v>14.874948702824998</v>
      </c>
      <c r="AQ41" s="34">
        <v>0</v>
      </c>
      <c r="AR41" s="65">
        <v>0</v>
      </c>
      <c r="AS41" s="34">
        <v>0</v>
      </c>
      <c r="AT41" s="34">
        <v>0</v>
      </c>
      <c r="AU41" s="34">
        <v>0</v>
      </c>
      <c r="AV41" s="34">
        <v>3.4256393679808093</v>
      </c>
      <c r="AW41" s="34">
        <v>0.76767460848380009</v>
      </c>
      <c r="AX41" s="34">
        <v>0</v>
      </c>
      <c r="AY41" s="34">
        <v>0</v>
      </c>
      <c r="AZ41" s="34">
        <v>1.2115960033216</v>
      </c>
      <c r="BA41" s="34">
        <v>0</v>
      </c>
      <c r="BB41" s="34">
        <v>0</v>
      </c>
      <c r="BC41" s="34">
        <v>0</v>
      </c>
      <c r="BD41" s="34">
        <v>0</v>
      </c>
      <c r="BE41" s="34">
        <v>0</v>
      </c>
      <c r="BF41" s="34">
        <v>1.6433773976982013</v>
      </c>
      <c r="BG41" s="34">
        <v>0.16377967741919999</v>
      </c>
      <c r="BH41" s="34">
        <v>7.7990322580599999E-2</v>
      </c>
      <c r="BI41" s="34">
        <v>0</v>
      </c>
      <c r="BJ41" s="34">
        <v>0.50820158109610003</v>
      </c>
      <c r="BK41" s="35">
        <f t="shared" si="11"/>
        <v>105.68157145067603</v>
      </c>
    </row>
    <row r="42" spans="1:65" x14ac:dyDescent="0.2">
      <c r="A42" s="15"/>
      <c r="B42" s="28" t="s">
        <v>127</v>
      </c>
      <c r="C42" s="34">
        <v>0</v>
      </c>
      <c r="D42" s="34">
        <v>0.93176055238700006</v>
      </c>
      <c r="E42" s="34">
        <v>0</v>
      </c>
      <c r="F42" s="34">
        <v>0</v>
      </c>
      <c r="G42" s="34">
        <v>0</v>
      </c>
      <c r="H42" s="34">
        <v>3.4737072753234037</v>
      </c>
      <c r="I42" s="34">
        <v>0.11059363948349998</v>
      </c>
      <c r="J42" s="34">
        <v>0</v>
      </c>
      <c r="K42" s="34">
        <v>0</v>
      </c>
      <c r="L42" s="34">
        <v>1.1334328093859996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2.5140949532282026</v>
      </c>
      <c r="S42" s="34">
        <v>0.169159770387</v>
      </c>
      <c r="T42" s="34">
        <v>0</v>
      </c>
      <c r="U42" s="34">
        <v>0</v>
      </c>
      <c r="V42" s="34">
        <v>0.44207054461239997</v>
      </c>
      <c r="W42" s="34">
        <v>0</v>
      </c>
      <c r="X42" s="34">
        <v>2.2256977409999999E-4</v>
      </c>
      <c r="Y42" s="34">
        <v>0</v>
      </c>
      <c r="Z42" s="34">
        <v>0</v>
      </c>
      <c r="AA42" s="34">
        <v>0</v>
      </c>
      <c r="AB42" s="34">
        <v>53.095516266144045</v>
      </c>
      <c r="AC42" s="34">
        <v>5.8319712860605994</v>
      </c>
      <c r="AD42" s="34">
        <v>0</v>
      </c>
      <c r="AE42" s="34">
        <v>0</v>
      </c>
      <c r="AF42" s="34">
        <v>32.49068984004235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60.100809132528042</v>
      </c>
      <c r="AM42" s="34">
        <v>1.5319863423201001</v>
      </c>
      <c r="AN42" s="34">
        <v>0</v>
      </c>
      <c r="AO42" s="34">
        <v>0</v>
      </c>
      <c r="AP42" s="34">
        <v>15.443165823306284</v>
      </c>
      <c r="AQ42" s="34">
        <v>0</v>
      </c>
      <c r="AR42" s="65">
        <v>0</v>
      </c>
      <c r="AS42" s="34">
        <v>0</v>
      </c>
      <c r="AT42" s="34">
        <v>0</v>
      </c>
      <c r="AU42" s="34">
        <v>0</v>
      </c>
      <c r="AV42" s="34">
        <v>14.066733588731031</v>
      </c>
      <c r="AW42" s="34">
        <v>0.42404636754720004</v>
      </c>
      <c r="AX42" s="34">
        <v>0</v>
      </c>
      <c r="AY42" s="34">
        <v>0</v>
      </c>
      <c r="AZ42" s="34">
        <v>4.7069130320283019</v>
      </c>
      <c r="BA42" s="34">
        <v>0</v>
      </c>
      <c r="BB42" s="34">
        <v>0</v>
      </c>
      <c r="BC42" s="34">
        <v>0</v>
      </c>
      <c r="BD42" s="34">
        <v>0</v>
      </c>
      <c r="BE42" s="34">
        <v>0</v>
      </c>
      <c r="BF42" s="34">
        <v>6.488664425172602</v>
      </c>
      <c r="BG42" s="34">
        <v>1.5289375935798</v>
      </c>
      <c r="BH42" s="34">
        <v>0</v>
      </c>
      <c r="BI42" s="34">
        <v>0</v>
      </c>
      <c r="BJ42" s="34">
        <v>1.9246045992886003</v>
      </c>
      <c r="BK42" s="35">
        <f>SUM(C42:BJ42)</f>
        <v>206.40908041133056</v>
      </c>
    </row>
    <row r="43" spans="1:65" x14ac:dyDescent="0.2">
      <c r="A43" s="15"/>
      <c r="B43" s="28" t="s">
        <v>108</v>
      </c>
      <c r="C43" s="34">
        <v>0</v>
      </c>
      <c r="D43" s="34">
        <v>1.0424382603225</v>
      </c>
      <c r="E43" s="34">
        <v>0</v>
      </c>
      <c r="F43" s="34">
        <v>0</v>
      </c>
      <c r="G43" s="34">
        <v>0</v>
      </c>
      <c r="H43" s="34">
        <v>7.9224167415915083</v>
      </c>
      <c r="I43" s="34">
        <v>55.590308999902902</v>
      </c>
      <c r="J43" s="34">
        <v>0</v>
      </c>
      <c r="K43" s="34">
        <v>0</v>
      </c>
      <c r="L43" s="34">
        <v>3.2531582499652005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4.5936532451078049</v>
      </c>
      <c r="S43" s="34">
        <v>10.557622328935299</v>
      </c>
      <c r="T43" s="34">
        <v>0</v>
      </c>
      <c r="U43" s="34">
        <v>0</v>
      </c>
      <c r="V43" s="34">
        <v>0.63005085135410022</v>
      </c>
      <c r="W43" s="34">
        <v>0</v>
      </c>
      <c r="X43" s="34">
        <v>1.6128129000000002E-5</v>
      </c>
      <c r="Y43" s="34">
        <v>0</v>
      </c>
      <c r="Z43" s="34">
        <v>0</v>
      </c>
      <c r="AA43" s="34">
        <v>0</v>
      </c>
      <c r="AB43" s="34">
        <v>25.027727212412039</v>
      </c>
      <c r="AC43" s="34">
        <v>19.499521093901407</v>
      </c>
      <c r="AD43" s="34">
        <v>0</v>
      </c>
      <c r="AE43" s="34">
        <v>0</v>
      </c>
      <c r="AF43" s="34">
        <v>11.359268962962805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34">
        <v>21.43350146207958</v>
      </c>
      <c r="AM43" s="34">
        <v>0.94223762438590009</v>
      </c>
      <c r="AN43" s="34">
        <v>0</v>
      </c>
      <c r="AO43" s="34">
        <v>0</v>
      </c>
      <c r="AP43" s="34">
        <v>5.1898711664488006</v>
      </c>
      <c r="AQ43" s="34">
        <v>0</v>
      </c>
      <c r="AR43" s="65">
        <v>0</v>
      </c>
      <c r="AS43" s="34">
        <v>0</v>
      </c>
      <c r="AT43" s="34">
        <v>0</v>
      </c>
      <c r="AU43" s="34">
        <v>0</v>
      </c>
      <c r="AV43" s="34">
        <v>28.451412636107658</v>
      </c>
      <c r="AW43" s="34">
        <v>1.4229448570634</v>
      </c>
      <c r="AX43" s="34">
        <v>0</v>
      </c>
      <c r="AY43" s="34">
        <v>0</v>
      </c>
      <c r="AZ43" s="34">
        <v>8.1749219987060986</v>
      </c>
      <c r="BA43" s="34">
        <v>0</v>
      </c>
      <c r="BB43" s="34">
        <v>0</v>
      </c>
      <c r="BC43" s="34">
        <v>0</v>
      </c>
      <c r="BD43" s="34">
        <v>0</v>
      </c>
      <c r="BE43" s="34">
        <v>0</v>
      </c>
      <c r="BF43" s="34">
        <v>9.1458407539543014</v>
      </c>
      <c r="BG43" s="34">
        <v>0.11598777274170001</v>
      </c>
      <c r="BH43" s="34">
        <v>0</v>
      </c>
      <c r="BI43" s="34">
        <v>0</v>
      </c>
      <c r="BJ43" s="34">
        <v>1.1777544347733999</v>
      </c>
      <c r="BK43" s="35">
        <f>SUM(C43:BJ43)</f>
        <v>215.5306547808454</v>
      </c>
    </row>
    <row r="44" spans="1:65" x14ac:dyDescent="0.2">
      <c r="A44" s="15"/>
      <c r="B44" s="28" t="s">
        <v>109</v>
      </c>
      <c r="C44" s="34">
        <v>0</v>
      </c>
      <c r="D44" s="34">
        <v>1.1352014224516001</v>
      </c>
      <c r="E44" s="34">
        <v>0</v>
      </c>
      <c r="F44" s="34">
        <v>0</v>
      </c>
      <c r="G44" s="34">
        <v>0</v>
      </c>
      <c r="H44" s="34">
        <v>6.6669979139648987</v>
      </c>
      <c r="I44" s="34">
        <v>1.9671930612599999E-2</v>
      </c>
      <c r="J44" s="34">
        <v>0</v>
      </c>
      <c r="K44" s="34">
        <v>0</v>
      </c>
      <c r="L44" s="34">
        <v>2.0626953054824999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4.0366614767091953</v>
      </c>
      <c r="S44" s="34">
        <v>3.7730861289999998E-4</v>
      </c>
      <c r="T44" s="34">
        <v>0</v>
      </c>
      <c r="U44" s="34">
        <v>0</v>
      </c>
      <c r="V44" s="34">
        <v>0.31667953635439999</v>
      </c>
      <c r="W44" s="34">
        <v>0</v>
      </c>
      <c r="X44" s="34">
        <v>0</v>
      </c>
      <c r="Y44" s="34">
        <v>0</v>
      </c>
      <c r="Z44" s="34">
        <v>0</v>
      </c>
      <c r="AA44" s="34">
        <v>0</v>
      </c>
      <c r="AB44" s="34">
        <v>7.8023733616563824</v>
      </c>
      <c r="AC44" s="34">
        <v>0.26618167712879998</v>
      </c>
      <c r="AD44" s="34">
        <v>0</v>
      </c>
      <c r="AE44" s="34">
        <v>0</v>
      </c>
      <c r="AF44" s="34">
        <v>1.4139820535146999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34">
        <v>5.4124264865907019</v>
      </c>
      <c r="AM44" s="34">
        <v>8.6188919806200012E-2</v>
      </c>
      <c r="AN44" s="34">
        <v>0</v>
      </c>
      <c r="AO44" s="34">
        <v>0</v>
      </c>
      <c r="AP44" s="34">
        <v>0.69672524209609998</v>
      </c>
      <c r="AQ44" s="34">
        <v>0</v>
      </c>
      <c r="AR44" s="65">
        <v>0</v>
      </c>
      <c r="AS44" s="34">
        <v>0</v>
      </c>
      <c r="AT44" s="34">
        <v>0</v>
      </c>
      <c r="AU44" s="34">
        <v>0</v>
      </c>
      <c r="AV44" s="34">
        <v>13.267613858793023</v>
      </c>
      <c r="AW44" s="34">
        <v>0.83621236138689992</v>
      </c>
      <c r="AX44" s="34">
        <v>0</v>
      </c>
      <c r="AY44" s="34">
        <v>0</v>
      </c>
      <c r="AZ44" s="34">
        <v>8.2339662480303986</v>
      </c>
      <c r="BA44" s="34">
        <v>0</v>
      </c>
      <c r="BB44" s="34">
        <v>0</v>
      </c>
      <c r="BC44" s="34">
        <v>0</v>
      </c>
      <c r="BD44" s="34">
        <v>0</v>
      </c>
      <c r="BE44" s="34">
        <v>0</v>
      </c>
      <c r="BF44" s="34">
        <v>3.3048211309736999</v>
      </c>
      <c r="BG44" s="34">
        <v>0.31104506154829997</v>
      </c>
      <c r="BH44" s="34">
        <v>0</v>
      </c>
      <c r="BI44" s="34">
        <v>0</v>
      </c>
      <c r="BJ44" s="34">
        <v>7.8530664096600006E-2</v>
      </c>
      <c r="BK44" s="35">
        <f>SUM(C44:BJ44)</f>
        <v>55.948351959809898</v>
      </c>
    </row>
    <row r="45" spans="1:65" x14ac:dyDescent="0.2">
      <c r="A45" s="15"/>
      <c r="B45" s="28" t="s">
        <v>117</v>
      </c>
      <c r="C45" s="44">
        <v>0</v>
      </c>
      <c r="D45" s="44">
        <v>0.93361663774190007</v>
      </c>
      <c r="E45" s="44">
        <v>0</v>
      </c>
      <c r="F45" s="44">
        <v>0</v>
      </c>
      <c r="G45" s="44">
        <v>0</v>
      </c>
      <c r="H45" s="44">
        <v>4.3485155115709997</v>
      </c>
      <c r="I45" s="44">
        <v>5.7522212483599997E-2</v>
      </c>
      <c r="J45" s="44">
        <v>0</v>
      </c>
      <c r="K45" s="44">
        <v>0</v>
      </c>
      <c r="L45" s="44">
        <v>1.6090483180954001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2.9931595516321989</v>
      </c>
      <c r="S45" s="44">
        <v>0.22260261558059999</v>
      </c>
      <c r="T45" s="44">
        <v>0</v>
      </c>
      <c r="U45" s="44">
        <v>0</v>
      </c>
      <c r="V45" s="44">
        <v>0.82237551857999991</v>
      </c>
      <c r="W45" s="44">
        <v>0</v>
      </c>
      <c r="X45" s="44">
        <v>1.4515419299999998E-5</v>
      </c>
      <c r="Y45" s="44">
        <v>0</v>
      </c>
      <c r="Z45" s="44">
        <v>0</v>
      </c>
      <c r="AA45" s="44">
        <v>0</v>
      </c>
      <c r="AB45" s="44">
        <v>28.752997673388666</v>
      </c>
      <c r="AC45" s="44">
        <v>1.2779603301916997</v>
      </c>
      <c r="AD45" s="44">
        <v>0</v>
      </c>
      <c r="AE45" s="44">
        <v>0</v>
      </c>
      <c r="AF45" s="44">
        <v>13.012721844503298</v>
      </c>
      <c r="AG45" s="44">
        <v>0</v>
      </c>
      <c r="AH45" s="44">
        <v>0</v>
      </c>
      <c r="AI45" s="44">
        <v>0</v>
      </c>
      <c r="AJ45" s="44">
        <v>0</v>
      </c>
      <c r="AK45" s="44">
        <v>0</v>
      </c>
      <c r="AL45" s="44">
        <v>38.667362901298567</v>
      </c>
      <c r="AM45" s="44">
        <v>1.6976030230627999</v>
      </c>
      <c r="AN45" s="44">
        <v>0</v>
      </c>
      <c r="AO45" s="44">
        <v>0</v>
      </c>
      <c r="AP45" s="44">
        <v>10.850588428280501</v>
      </c>
      <c r="AQ45" s="44">
        <v>0</v>
      </c>
      <c r="AR45" s="69">
        <v>0</v>
      </c>
      <c r="AS45" s="44">
        <v>0</v>
      </c>
      <c r="AT45" s="44">
        <v>0</v>
      </c>
      <c r="AU45" s="44">
        <v>0</v>
      </c>
      <c r="AV45" s="44">
        <v>13.02981788361005</v>
      </c>
      <c r="AW45" s="44">
        <v>0.25394858199929998</v>
      </c>
      <c r="AX45" s="44">
        <v>0</v>
      </c>
      <c r="AY45" s="44">
        <v>0</v>
      </c>
      <c r="AZ45" s="44">
        <v>5.2980392293511001</v>
      </c>
      <c r="BA45" s="44">
        <v>0</v>
      </c>
      <c r="BB45" s="44">
        <v>0</v>
      </c>
      <c r="BC45" s="44">
        <v>0</v>
      </c>
      <c r="BD45" s="44">
        <v>0</v>
      </c>
      <c r="BE45" s="44">
        <v>0</v>
      </c>
      <c r="BF45" s="44">
        <v>8.8378031561405113</v>
      </c>
      <c r="BG45" s="44">
        <v>0.23820582735409995</v>
      </c>
      <c r="BH45" s="44">
        <v>0</v>
      </c>
      <c r="BI45" s="44">
        <v>0</v>
      </c>
      <c r="BJ45" s="44">
        <v>0.90774671870879997</v>
      </c>
      <c r="BK45" s="35">
        <f>SUM(C45:BJ45)</f>
        <v>133.81165047899341</v>
      </c>
    </row>
    <row r="46" spans="1:65" x14ac:dyDescent="0.2">
      <c r="A46" s="15"/>
      <c r="B46" s="20" t="s">
        <v>86</v>
      </c>
      <c r="C46" s="30">
        <f>SUM(C35:C45)</f>
        <v>0</v>
      </c>
      <c r="D46" s="62">
        <f t="shared" ref="D46:BK46" si="13">SUM(D35:D45)</f>
        <v>10.275050719709101</v>
      </c>
      <c r="E46" s="30">
        <f t="shared" si="13"/>
        <v>0</v>
      </c>
      <c r="F46" s="30">
        <f t="shared" si="13"/>
        <v>0</v>
      </c>
      <c r="G46" s="30">
        <f t="shared" si="13"/>
        <v>0</v>
      </c>
      <c r="H46" s="62">
        <f t="shared" si="13"/>
        <v>48.986504758967826</v>
      </c>
      <c r="I46" s="62">
        <f t="shared" si="13"/>
        <v>61.687931865739102</v>
      </c>
      <c r="J46" s="62">
        <f t="shared" si="13"/>
        <v>0</v>
      </c>
      <c r="K46" s="62">
        <f t="shared" si="13"/>
        <v>0</v>
      </c>
      <c r="L46" s="62">
        <f t="shared" si="13"/>
        <v>24.987778046014398</v>
      </c>
      <c r="M46" s="30">
        <f t="shared" si="13"/>
        <v>0</v>
      </c>
      <c r="N46" s="30">
        <f t="shared" si="13"/>
        <v>0</v>
      </c>
      <c r="O46" s="30">
        <f t="shared" si="13"/>
        <v>0</v>
      </c>
      <c r="P46" s="30">
        <f t="shared" si="13"/>
        <v>0</v>
      </c>
      <c r="Q46" s="30">
        <f t="shared" si="13"/>
        <v>0</v>
      </c>
      <c r="R46" s="62">
        <f t="shared" si="13"/>
        <v>30.357300864314301</v>
      </c>
      <c r="S46" s="62">
        <f t="shared" si="13"/>
        <v>14.8037428673534</v>
      </c>
      <c r="T46" s="62">
        <f t="shared" si="13"/>
        <v>0</v>
      </c>
      <c r="U46" s="62">
        <f t="shared" si="13"/>
        <v>0</v>
      </c>
      <c r="V46" s="62">
        <f t="shared" si="13"/>
        <v>7.1905251434105981</v>
      </c>
      <c r="W46" s="30">
        <f t="shared" si="13"/>
        <v>0</v>
      </c>
      <c r="X46" s="62">
        <f t="shared" si="13"/>
        <v>2.4378863867000004E-3</v>
      </c>
      <c r="Y46" s="30">
        <f t="shared" si="13"/>
        <v>0</v>
      </c>
      <c r="Z46" s="30">
        <f t="shared" si="13"/>
        <v>0</v>
      </c>
      <c r="AA46" s="30">
        <f t="shared" si="13"/>
        <v>0</v>
      </c>
      <c r="AB46" s="62">
        <f t="shared" si="13"/>
        <v>375.0383691049974</v>
      </c>
      <c r="AC46" s="62">
        <f t="shared" si="13"/>
        <v>66.869785954848695</v>
      </c>
      <c r="AD46" s="62">
        <f t="shared" si="13"/>
        <v>2.0715430324514998</v>
      </c>
      <c r="AE46" s="62">
        <f t="shared" si="13"/>
        <v>0</v>
      </c>
      <c r="AF46" s="62">
        <f t="shared" si="13"/>
        <v>253.35303121014312</v>
      </c>
      <c r="AG46" s="30">
        <f t="shared" si="13"/>
        <v>0</v>
      </c>
      <c r="AH46" s="30">
        <f t="shared" si="13"/>
        <v>0</v>
      </c>
      <c r="AI46" s="30">
        <f t="shared" si="13"/>
        <v>0</v>
      </c>
      <c r="AJ46" s="30">
        <f t="shared" si="13"/>
        <v>0</v>
      </c>
      <c r="AK46" s="30">
        <f t="shared" si="13"/>
        <v>0</v>
      </c>
      <c r="AL46" s="62">
        <f t="shared" si="13"/>
        <v>416.95776808685264</v>
      </c>
      <c r="AM46" s="62">
        <f t="shared" si="13"/>
        <v>19.894744047819398</v>
      </c>
      <c r="AN46" s="62">
        <f t="shared" si="13"/>
        <v>0.15250967741929999</v>
      </c>
      <c r="AO46" s="62">
        <f t="shared" si="13"/>
        <v>0</v>
      </c>
      <c r="AP46" s="62">
        <f t="shared" si="13"/>
        <v>150.1629343750262</v>
      </c>
      <c r="AQ46" s="30">
        <f t="shared" si="13"/>
        <v>0</v>
      </c>
      <c r="AR46" s="70">
        <f t="shared" si="13"/>
        <v>0</v>
      </c>
      <c r="AS46" s="30">
        <f t="shared" si="13"/>
        <v>0</v>
      </c>
      <c r="AT46" s="30">
        <f t="shared" si="13"/>
        <v>0</v>
      </c>
      <c r="AU46" s="30">
        <f t="shared" si="13"/>
        <v>0</v>
      </c>
      <c r="AV46" s="62">
        <f t="shared" si="13"/>
        <v>293.86911333105718</v>
      </c>
      <c r="AW46" s="62">
        <f t="shared" si="13"/>
        <v>21.804135748565901</v>
      </c>
      <c r="AX46" s="62">
        <f t="shared" si="13"/>
        <v>0</v>
      </c>
      <c r="AY46" s="62">
        <f t="shared" si="13"/>
        <v>0</v>
      </c>
      <c r="AZ46" s="62">
        <f t="shared" si="13"/>
        <v>141.63378625322355</v>
      </c>
      <c r="BA46" s="30">
        <f t="shared" si="13"/>
        <v>0</v>
      </c>
      <c r="BB46" s="30">
        <f t="shared" si="13"/>
        <v>0</v>
      </c>
      <c r="BC46" s="30">
        <f t="shared" si="13"/>
        <v>0</v>
      </c>
      <c r="BD46" s="30">
        <f t="shared" si="13"/>
        <v>0</v>
      </c>
      <c r="BE46" s="30">
        <f t="shared" si="13"/>
        <v>0</v>
      </c>
      <c r="BF46" s="62">
        <f t="shared" si="13"/>
        <v>85.609251872074182</v>
      </c>
      <c r="BG46" s="62">
        <f t="shared" si="13"/>
        <v>6.6383592748022986</v>
      </c>
      <c r="BH46" s="62">
        <f t="shared" si="13"/>
        <v>7.7990322580599999E-2</v>
      </c>
      <c r="BI46" s="62">
        <f t="shared" si="13"/>
        <v>0</v>
      </c>
      <c r="BJ46" s="62">
        <f t="shared" si="13"/>
        <v>19.778215510821806</v>
      </c>
      <c r="BK46" s="32">
        <f t="shared" si="13"/>
        <v>2052.2028099545792</v>
      </c>
    </row>
    <row r="47" spans="1:65" x14ac:dyDescent="0.2">
      <c r="A47" s="15"/>
      <c r="B47" s="21" t="s">
        <v>84</v>
      </c>
      <c r="C47" s="30">
        <f>C33+C46</f>
        <v>0</v>
      </c>
      <c r="D47" s="62">
        <f t="shared" ref="D47:BJ47" si="14">D33+D46</f>
        <v>11.344559561322001</v>
      </c>
      <c r="E47" s="30">
        <f t="shared" si="14"/>
        <v>0</v>
      </c>
      <c r="F47" s="30">
        <f t="shared" si="14"/>
        <v>0</v>
      </c>
      <c r="G47" s="30">
        <f t="shared" si="14"/>
        <v>0</v>
      </c>
      <c r="H47" s="62">
        <f t="shared" si="14"/>
        <v>67.320514125065415</v>
      </c>
      <c r="I47" s="62">
        <f t="shared" si="14"/>
        <v>62.247516585576506</v>
      </c>
      <c r="J47" s="62">
        <f t="shared" si="14"/>
        <v>0</v>
      </c>
      <c r="K47" s="62">
        <f t="shared" si="14"/>
        <v>0</v>
      </c>
      <c r="L47" s="62">
        <f t="shared" si="14"/>
        <v>27.435117278914596</v>
      </c>
      <c r="M47" s="30">
        <f t="shared" si="14"/>
        <v>0</v>
      </c>
      <c r="N47" s="30">
        <f t="shared" si="14"/>
        <v>0</v>
      </c>
      <c r="O47" s="30">
        <f t="shared" si="14"/>
        <v>0</v>
      </c>
      <c r="P47" s="30">
        <f t="shared" si="14"/>
        <v>0</v>
      </c>
      <c r="Q47" s="30">
        <f t="shared" si="14"/>
        <v>0</v>
      </c>
      <c r="R47" s="62">
        <f t="shared" si="14"/>
        <v>43.588613960066795</v>
      </c>
      <c r="S47" s="62">
        <f t="shared" si="14"/>
        <v>15.6007581680292</v>
      </c>
      <c r="T47" s="62">
        <f t="shared" si="14"/>
        <v>0</v>
      </c>
      <c r="U47" s="62">
        <f t="shared" si="14"/>
        <v>0</v>
      </c>
      <c r="V47" s="62">
        <f t="shared" si="14"/>
        <v>7.9913566442476984</v>
      </c>
      <c r="W47" s="30">
        <f t="shared" si="14"/>
        <v>0</v>
      </c>
      <c r="X47" s="62">
        <f t="shared" si="14"/>
        <v>2.4927222899000004E-3</v>
      </c>
      <c r="Y47" s="30">
        <f t="shared" si="14"/>
        <v>0</v>
      </c>
      <c r="Z47" s="30">
        <f t="shared" si="14"/>
        <v>0</v>
      </c>
      <c r="AA47" s="30">
        <f t="shared" si="14"/>
        <v>0</v>
      </c>
      <c r="AB47" s="62">
        <f t="shared" si="14"/>
        <v>453.60966597478478</v>
      </c>
      <c r="AC47" s="62">
        <f t="shared" si="14"/>
        <v>69.991455178003591</v>
      </c>
      <c r="AD47" s="62">
        <f t="shared" si="14"/>
        <v>2.0715430324514998</v>
      </c>
      <c r="AE47" s="62">
        <f t="shared" si="14"/>
        <v>0</v>
      </c>
      <c r="AF47" s="62">
        <f t="shared" si="14"/>
        <v>268.9123196725821</v>
      </c>
      <c r="AG47" s="30">
        <f t="shared" si="14"/>
        <v>0</v>
      </c>
      <c r="AH47" s="30">
        <f t="shared" si="14"/>
        <v>0</v>
      </c>
      <c r="AI47" s="30">
        <f t="shared" si="14"/>
        <v>0</v>
      </c>
      <c r="AJ47" s="30">
        <f t="shared" si="14"/>
        <v>0</v>
      </c>
      <c r="AK47" s="30">
        <f t="shared" si="14"/>
        <v>0</v>
      </c>
      <c r="AL47" s="62">
        <f t="shared" si="14"/>
        <v>491.41973793739078</v>
      </c>
      <c r="AM47" s="62">
        <f t="shared" si="14"/>
        <v>21.603425251396096</v>
      </c>
      <c r="AN47" s="62">
        <f t="shared" si="14"/>
        <v>0.15250967741929999</v>
      </c>
      <c r="AO47" s="62">
        <f t="shared" si="14"/>
        <v>0</v>
      </c>
      <c r="AP47" s="62">
        <f t="shared" si="14"/>
        <v>158.86745335133909</v>
      </c>
      <c r="AQ47" s="30">
        <f t="shared" si="14"/>
        <v>0</v>
      </c>
      <c r="AR47" s="70">
        <f t="shared" si="14"/>
        <v>0</v>
      </c>
      <c r="AS47" s="30">
        <f t="shared" si="14"/>
        <v>0</v>
      </c>
      <c r="AT47" s="30">
        <f t="shared" si="14"/>
        <v>0</v>
      </c>
      <c r="AU47" s="30">
        <f t="shared" si="14"/>
        <v>0</v>
      </c>
      <c r="AV47" s="62">
        <f t="shared" si="14"/>
        <v>495.61713097814004</v>
      </c>
      <c r="AW47" s="62">
        <f t="shared" si="14"/>
        <v>37.749255048801508</v>
      </c>
      <c r="AX47" s="62">
        <f t="shared" si="14"/>
        <v>0</v>
      </c>
      <c r="AY47" s="62">
        <f t="shared" si="14"/>
        <v>0</v>
      </c>
      <c r="AZ47" s="62">
        <f t="shared" si="14"/>
        <v>176.88403685372214</v>
      </c>
      <c r="BA47" s="30">
        <f t="shared" si="14"/>
        <v>0</v>
      </c>
      <c r="BB47" s="30">
        <f t="shared" si="14"/>
        <v>0</v>
      </c>
      <c r="BC47" s="30">
        <f t="shared" si="14"/>
        <v>0</v>
      </c>
      <c r="BD47" s="30">
        <f t="shared" si="14"/>
        <v>0</v>
      </c>
      <c r="BE47" s="30">
        <f t="shared" si="14"/>
        <v>0</v>
      </c>
      <c r="BF47" s="62">
        <f t="shared" si="14"/>
        <v>130.20163459615631</v>
      </c>
      <c r="BG47" s="62">
        <f t="shared" si="14"/>
        <v>7.8980197115402992</v>
      </c>
      <c r="BH47" s="62">
        <f t="shared" si="14"/>
        <v>7.7990322580599999E-2</v>
      </c>
      <c r="BI47" s="62">
        <f t="shared" si="14"/>
        <v>0</v>
      </c>
      <c r="BJ47" s="62">
        <f t="shared" si="14"/>
        <v>23.425389194915205</v>
      </c>
      <c r="BK47" s="32">
        <f>BK46+BK33</f>
        <v>2574.0124958267352</v>
      </c>
    </row>
    <row r="48" spans="1:65" ht="3" customHeight="1" x14ac:dyDescent="0.2">
      <c r="A48" s="15"/>
      <c r="B48" s="19"/>
      <c r="C48" s="99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1"/>
    </row>
    <row r="49" spans="1:63" x14ac:dyDescent="0.2">
      <c r="A49" s="15" t="s">
        <v>16</v>
      </c>
      <c r="B49" s="18" t="s">
        <v>8</v>
      </c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1"/>
    </row>
    <row r="50" spans="1:63" x14ac:dyDescent="0.2">
      <c r="A50" s="15" t="s">
        <v>76</v>
      </c>
      <c r="B50" s="19" t="s">
        <v>17</v>
      </c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1"/>
    </row>
    <row r="51" spans="1:63" x14ac:dyDescent="0.2">
      <c r="A51" s="15"/>
      <c r="B51" s="20" t="s">
        <v>115</v>
      </c>
      <c r="C51" s="30">
        <v>0</v>
      </c>
      <c r="D51" s="30">
        <v>0.87258906716119999</v>
      </c>
      <c r="E51" s="30">
        <v>0</v>
      </c>
      <c r="F51" s="30">
        <v>0</v>
      </c>
      <c r="G51" s="30">
        <v>0</v>
      </c>
      <c r="H51" s="30">
        <v>0.33151064477100006</v>
      </c>
      <c r="I51" s="30">
        <v>6.8348990320000005E-4</v>
      </c>
      <c r="J51" s="30">
        <v>0</v>
      </c>
      <c r="K51" s="30">
        <v>0</v>
      </c>
      <c r="L51" s="30">
        <v>2.5861306322499999E-2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5.9026673417699987E-2</v>
      </c>
      <c r="S51" s="30">
        <v>0</v>
      </c>
      <c r="T51" s="30">
        <v>0</v>
      </c>
      <c r="U51" s="30">
        <v>0</v>
      </c>
      <c r="V51" s="30">
        <v>0.23010052287069999</v>
      </c>
      <c r="W51" s="30">
        <v>0</v>
      </c>
      <c r="X51" s="30">
        <v>1.6128258000000001E-5</v>
      </c>
      <c r="Y51" s="30">
        <v>0</v>
      </c>
      <c r="Z51" s="30">
        <v>0</v>
      </c>
      <c r="AA51" s="30">
        <v>0</v>
      </c>
      <c r="AB51" s="30">
        <v>0.77614256028409956</v>
      </c>
      <c r="AC51" s="30">
        <v>0.12252384848360001</v>
      </c>
      <c r="AD51" s="30">
        <v>0</v>
      </c>
      <c r="AE51" s="30">
        <v>0</v>
      </c>
      <c r="AF51" s="30">
        <v>1.7226797191927001</v>
      </c>
      <c r="AG51" s="30">
        <v>0</v>
      </c>
      <c r="AH51" s="30">
        <v>0</v>
      </c>
      <c r="AI51" s="30">
        <v>0</v>
      </c>
      <c r="AJ51" s="30">
        <v>0</v>
      </c>
      <c r="AK51" s="30">
        <v>0</v>
      </c>
      <c r="AL51" s="30">
        <v>1.0154201538916998</v>
      </c>
      <c r="AM51" s="30">
        <v>5.8022070290300008E-2</v>
      </c>
      <c r="AN51" s="30">
        <v>0</v>
      </c>
      <c r="AO51" s="30">
        <v>0</v>
      </c>
      <c r="AP51" s="30">
        <v>0.89636506606359989</v>
      </c>
      <c r="AQ51" s="30">
        <v>0</v>
      </c>
      <c r="AR51" s="70">
        <v>0</v>
      </c>
      <c r="AS51" s="30">
        <v>0</v>
      </c>
      <c r="AT51" s="30">
        <v>0</v>
      </c>
      <c r="AU51" s="30">
        <v>0</v>
      </c>
      <c r="AV51" s="30">
        <v>1.8019220611864004</v>
      </c>
      <c r="AW51" s="30">
        <v>0.83404975248330004</v>
      </c>
      <c r="AX51" s="30">
        <v>0</v>
      </c>
      <c r="AY51" s="30">
        <v>0</v>
      </c>
      <c r="AZ51" s="30">
        <v>2.8761028509988003</v>
      </c>
      <c r="BA51" s="30">
        <v>0</v>
      </c>
      <c r="BB51" s="30">
        <v>0</v>
      </c>
      <c r="BC51" s="30">
        <v>0</v>
      </c>
      <c r="BD51" s="30">
        <v>0</v>
      </c>
      <c r="BE51" s="30">
        <v>0</v>
      </c>
      <c r="BF51" s="30">
        <v>0.43753774157690001</v>
      </c>
      <c r="BG51" s="30">
        <v>0</v>
      </c>
      <c r="BH51" s="30">
        <v>0</v>
      </c>
      <c r="BI51" s="30">
        <v>0</v>
      </c>
      <c r="BJ51" s="30">
        <v>0.75924915793489989</v>
      </c>
      <c r="BK51" s="33">
        <f>SUM(C51:BJ51)</f>
        <v>12.8198028150906</v>
      </c>
    </row>
    <row r="52" spans="1:63" x14ac:dyDescent="0.2">
      <c r="A52" s="15"/>
      <c r="B52" s="20" t="s">
        <v>118</v>
      </c>
      <c r="C52" s="30">
        <v>0</v>
      </c>
      <c r="D52" s="30">
        <v>0.85963693083869996</v>
      </c>
      <c r="E52" s="30">
        <v>0</v>
      </c>
      <c r="F52" s="30">
        <v>0</v>
      </c>
      <c r="G52" s="30">
        <v>0</v>
      </c>
      <c r="H52" s="30">
        <v>1.7520477549848001</v>
      </c>
      <c r="I52" s="30">
        <v>0</v>
      </c>
      <c r="J52" s="30">
        <v>0</v>
      </c>
      <c r="K52" s="30">
        <v>0</v>
      </c>
      <c r="L52" s="30">
        <v>0.83729458383759992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1.9800361899213013</v>
      </c>
      <c r="S52" s="30">
        <v>0.1395993748064</v>
      </c>
      <c r="T52" s="30">
        <v>0</v>
      </c>
      <c r="U52" s="30">
        <v>0</v>
      </c>
      <c r="V52" s="30">
        <v>0.76810292254770007</v>
      </c>
      <c r="W52" s="30">
        <v>0</v>
      </c>
      <c r="X52" s="30">
        <v>6.4512902999999995E-6</v>
      </c>
      <c r="Y52" s="30">
        <v>0</v>
      </c>
      <c r="Z52" s="30">
        <v>0</v>
      </c>
      <c r="AA52" s="30">
        <v>0</v>
      </c>
      <c r="AB52" s="30">
        <v>43.952493543260736</v>
      </c>
      <c r="AC52" s="30">
        <v>2.7724072049002992</v>
      </c>
      <c r="AD52" s="30">
        <v>0.19728084499999998</v>
      </c>
      <c r="AE52" s="30">
        <v>0</v>
      </c>
      <c r="AF52" s="30">
        <v>35.773237797943281</v>
      </c>
      <c r="AG52" s="30">
        <v>0</v>
      </c>
      <c r="AH52" s="30">
        <v>0</v>
      </c>
      <c r="AI52" s="30">
        <v>0</v>
      </c>
      <c r="AJ52" s="30">
        <v>0</v>
      </c>
      <c r="AK52" s="30">
        <v>0</v>
      </c>
      <c r="AL52" s="30">
        <v>50.593560986180606</v>
      </c>
      <c r="AM52" s="30">
        <v>3.6079004793212008</v>
      </c>
      <c r="AN52" s="30">
        <v>0</v>
      </c>
      <c r="AO52" s="30">
        <v>0</v>
      </c>
      <c r="AP52" s="30">
        <v>20.672532175402807</v>
      </c>
      <c r="AQ52" s="30">
        <v>0</v>
      </c>
      <c r="AR52" s="70">
        <v>0</v>
      </c>
      <c r="AS52" s="30">
        <v>0</v>
      </c>
      <c r="AT52" s="30">
        <v>0</v>
      </c>
      <c r="AU52" s="30">
        <v>0</v>
      </c>
      <c r="AV52" s="30">
        <v>13.622769543380624</v>
      </c>
      <c r="AW52" s="30">
        <v>2.8172409551601003</v>
      </c>
      <c r="AX52" s="30">
        <v>0</v>
      </c>
      <c r="AY52" s="30">
        <v>0</v>
      </c>
      <c r="AZ52" s="30">
        <v>12.728903329123504</v>
      </c>
      <c r="BA52" s="30">
        <v>0</v>
      </c>
      <c r="BB52" s="30">
        <v>0</v>
      </c>
      <c r="BC52" s="30">
        <v>0</v>
      </c>
      <c r="BD52" s="30">
        <v>0</v>
      </c>
      <c r="BE52" s="30">
        <v>0</v>
      </c>
      <c r="BF52" s="30">
        <v>5.0615567268649002</v>
      </c>
      <c r="BG52" s="30">
        <v>0.91589523045120003</v>
      </c>
      <c r="BH52" s="30">
        <v>0</v>
      </c>
      <c r="BI52" s="30">
        <v>0</v>
      </c>
      <c r="BJ52" s="30">
        <v>3.560787268610401</v>
      </c>
      <c r="BK52" s="33">
        <f>SUM(C52:BJ52)</f>
        <v>202.61329029382645</v>
      </c>
    </row>
    <row r="53" spans="1:63" x14ac:dyDescent="0.2">
      <c r="A53" s="15"/>
      <c r="B53" s="21" t="s">
        <v>83</v>
      </c>
      <c r="C53" s="30">
        <f>SUM(C51:C52)</f>
        <v>0</v>
      </c>
      <c r="D53" s="62">
        <f t="shared" ref="D53:BK53" si="15">SUM(D51:D52)</f>
        <v>1.7322259979999</v>
      </c>
      <c r="E53" s="30">
        <f t="shared" si="15"/>
        <v>0</v>
      </c>
      <c r="F53" s="30">
        <f t="shared" si="15"/>
        <v>0</v>
      </c>
      <c r="G53" s="30">
        <f t="shared" si="15"/>
        <v>0</v>
      </c>
      <c r="H53" s="62">
        <f t="shared" si="15"/>
        <v>2.0835583997558</v>
      </c>
      <c r="I53" s="62">
        <f t="shared" si="15"/>
        <v>6.8348990320000005E-4</v>
      </c>
      <c r="J53" s="62">
        <f t="shared" si="15"/>
        <v>0</v>
      </c>
      <c r="K53" s="62">
        <f t="shared" si="15"/>
        <v>0</v>
      </c>
      <c r="L53" s="62">
        <f t="shared" si="15"/>
        <v>0.86315589016009997</v>
      </c>
      <c r="M53" s="30">
        <f t="shared" si="15"/>
        <v>0</v>
      </c>
      <c r="N53" s="30">
        <f t="shared" si="15"/>
        <v>0</v>
      </c>
      <c r="O53" s="30">
        <f t="shared" si="15"/>
        <v>0</v>
      </c>
      <c r="P53" s="30">
        <f t="shared" si="15"/>
        <v>0</v>
      </c>
      <c r="Q53" s="30">
        <f t="shared" si="15"/>
        <v>0</v>
      </c>
      <c r="R53" s="62">
        <f t="shared" si="15"/>
        <v>2.0390628633390011</v>
      </c>
      <c r="S53" s="62">
        <f t="shared" si="15"/>
        <v>0.1395993748064</v>
      </c>
      <c r="T53" s="62">
        <f t="shared" si="15"/>
        <v>0</v>
      </c>
      <c r="U53" s="62">
        <f t="shared" si="15"/>
        <v>0</v>
      </c>
      <c r="V53" s="62">
        <f t="shared" si="15"/>
        <v>0.99820344541840011</v>
      </c>
      <c r="W53" s="30">
        <f t="shared" si="15"/>
        <v>0</v>
      </c>
      <c r="X53" s="30">
        <f t="shared" si="15"/>
        <v>2.2579548300000002E-5</v>
      </c>
      <c r="Y53" s="30">
        <f t="shared" si="15"/>
        <v>0</v>
      </c>
      <c r="Z53" s="30">
        <f t="shared" si="15"/>
        <v>0</v>
      </c>
      <c r="AA53" s="30">
        <f t="shared" si="15"/>
        <v>0</v>
      </c>
      <c r="AB53" s="62">
        <f t="shared" si="15"/>
        <v>44.728636103544837</v>
      </c>
      <c r="AC53" s="62">
        <f t="shared" si="15"/>
        <v>2.8949310533838992</v>
      </c>
      <c r="AD53" s="62">
        <f t="shared" si="15"/>
        <v>0.19728084499999998</v>
      </c>
      <c r="AE53" s="62">
        <f t="shared" si="15"/>
        <v>0</v>
      </c>
      <c r="AF53" s="62">
        <f t="shared" si="15"/>
        <v>37.495917517135979</v>
      </c>
      <c r="AG53" s="30">
        <f t="shared" si="15"/>
        <v>0</v>
      </c>
      <c r="AH53" s="30">
        <f t="shared" si="15"/>
        <v>0</v>
      </c>
      <c r="AI53" s="30">
        <f t="shared" si="15"/>
        <v>0</v>
      </c>
      <c r="AJ53" s="30">
        <f t="shared" si="15"/>
        <v>0</v>
      </c>
      <c r="AK53" s="30">
        <f t="shared" si="15"/>
        <v>0</v>
      </c>
      <c r="AL53" s="62">
        <f t="shared" si="15"/>
        <v>51.608981140072302</v>
      </c>
      <c r="AM53" s="62">
        <f t="shared" si="15"/>
        <v>3.6659225496115009</v>
      </c>
      <c r="AN53" s="62">
        <f t="shared" si="15"/>
        <v>0</v>
      </c>
      <c r="AO53" s="62">
        <f t="shared" si="15"/>
        <v>0</v>
      </c>
      <c r="AP53" s="62">
        <f t="shared" si="15"/>
        <v>21.568897241466406</v>
      </c>
      <c r="AQ53" s="30">
        <f t="shared" si="15"/>
        <v>0</v>
      </c>
      <c r="AR53" s="70">
        <f t="shared" si="15"/>
        <v>0</v>
      </c>
      <c r="AS53" s="30">
        <f t="shared" si="15"/>
        <v>0</v>
      </c>
      <c r="AT53" s="30">
        <f t="shared" si="15"/>
        <v>0</v>
      </c>
      <c r="AU53" s="30">
        <f t="shared" si="15"/>
        <v>0</v>
      </c>
      <c r="AV53" s="62">
        <f t="shared" si="15"/>
        <v>15.424691604567025</v>
      </c>
      <c r="AW53" s="62">
        <f t="shared" si="15"/>
        <v>3.6512907076434002</v>
      </c>
      <c r="AX53" s="62">
        <f t="shared" si="15"/>
        <v>0</v>
      </c>
      <c r="AY53" s="62">
        <f t="shared" si="15"/>
        <v>0</v>
      </c>
      <c r="AZ53" s="62">
        <f t="shared" si="15"/>
        <v>15.605006180122304</v>
      </c>
      <c r="BA53" s="30">
        <f t="shared" si="15"/>
        <v>0</v>
      </c>
      <c r="BB53" s="30">
        <f t="shared" si="15"/>
        <v>0</v>
      </c>
      <c r="BC53" s="30">
        <f t="shared" si="15"/>
        <v>0</v>
      </c>
      <c r="BD53" s="30">
        <f t="shared" si="15"/>
        <v>0</v>
      </c>
      <c r="BE53" s="30">
        <f t="shared" si="15"/>
        <v>0</v>
      </c>
      <c r="BF53" s="62">
        <f t="shared" si="15"/>
        <v>5.4990944684418004</v>
      </c>
      <c r="BG53" s="62">
        <f t="shared" si="15"/>
        <v>0.91589523045120003</v>
      </c>
      <c r="BH53" s="62">
        <f t="shared" si="15"/>
        <v>0</v>
      </c>
      <c r="BI53" s="62">
        <f t="shared" si="15"/>
        <v>0</v>
      </c>
      <c r="BJ53" s="62">
        <f t="shared" si="15"/>
        <v>4.3200364265453004</v>
      </c>
      <c r="BK53" s="62">
        <f t="shared" si="15"/>
        <v>215.43309310891706</v>
      </c>
    </row>
    <row r="54" spans="1:63" ht="2.25" customHeight="1" x14ac:dyDescent="0.2">
      <c r="A54" s="15"/>
      <c r="B54" s="19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1"/>
    </row>
    <row r="55" spans="1:63" x14ac:dyDescent="0.2">
      <c r="A55" s="15" t="s">
        <v>4</v>
      </c>
      <c r="B55" s="18" t="s">
        <v>9</v>
      </c>
      <c r="C55" s="99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1"/>
    </row>
    <row r="56" spans="1:63" x14ac:dyDescent="0.2">
      <c r="A56" s="15" t="s">
        <v>76</v>
      </c>
      <c r="B56" s="19" t="s">
        <v>18</v>
      </c>
      <c r="C56" s="99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1"/>
    </row>
    <row r="57" spans="1:63" x14ac:dyDescent="0.2">
      <c r="A57" s="15"/>
      <c r="B57" s="28" t="s">
        <v>110</v>
      </c>
      <c r="C57" s="65">
        <v>0</v>
      </c>
      <c r="D57" s="65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  <c r="O57" s="65">
        <v>0</v>
      </c>
      <c r="P57" s="65">
        <v>0</v>
      </c>
      <c r="Q57" s="65">
        <v>0</v>
      </c>
      <c r="R57" s="65">
        <v>0</v>
      </c>
      <c r="S57" s="65">
        <v>0</v>
      </c>
      <c r="T57" s="65">
        <v>0</v>
      </c>
      <c r="U57" s="65">
        <v>0</v>
      </c>
      <c r="V57" s="65">
        <v>0</v>
      </c>
      <c r="W57" s="65">
        <v>0</v>
      </c>
      <c r="X57" s="65">
        <v>0</v>
      </c>
      <c r="Y57" s="65">
        <v>0</v>
      </c>
      <c r="Z57" s="65">
        <v>0</v>
      </c>
      <c r="AA57" s="65">
        <v>0</v>
      </c>
      <c r="AB57" s="65">
        <v>0</v>
      </c>
      <c r="AC57" s="65">
        <v>0</v>
      </c>
      <c r="AD57" s="65">
        <v>0</v>
      </c>
      <c r="AE57" s="65">
        <v>0</v>
      </c>
      <c r="AF57" s="65">
        <v>0</v>
      </c>
      <c r="AG57" s="65">
        <v>0</v>
      </c>
      <c r="AH57" s="65">
        <v>0</v>
      </c>
      <c r="AI57" s="65">
        <v>0</v>
      </c>
      <c r="AJ57" s="65">
        <v>0</v>
      </c>
      <c r="AK57" s="65">
        <v>0</v>
      </c>
      <c r="AL57" s="65">
        <v>0</v>
      </c>
      <c r="AM57" s="65">
        <v>0</v>
      </c>
      <c r="AN57" s="65">
        <v>0</v>
      </c>
      <c r="AO57" s="65">
        <v>0</v>
      </c>
      <c r="AP57" s="65">
        <v>0</v>
      </c>
      <c r="AQ57" s="65">
        <v>0</v>
      </c>
      <c r="AR57" s="65">
        <v>40.335610992827093</v>
      </c>
      <c r="AS57" s="65">
        <v>0</v>
      </c>
      <c r="AT57" s="65">
        <v>0</v>
      </c>
      <c r="AU57" s="65">
        <v>0</v>
      </c>
      <c r="AV57" s="65">
        <v>10.753848097380928</v>
      </c>
      <c r="AW57" s="65">
        <v>1.5869353680748381</v>
      </c>
      <c r="AX57" s="65">
        <v>0</v>
      </c>
      <c r="AY57" s="65">
        <v>0</v>
      </c>
      <c r="AZ57" s="65">
        <v>20.486881383203869</v>
      </c>
      <c r="BA57" s="65">
        <v>0</v>
      </c>
      <c r="BB57" s="65">
        <v>0</v>
      </c>
      <c r="BC57" s="65">
        <v>0</v>
      </c>
      <c r="BD57" s="65">
        <v>0</v>
      </c>
      <c r="BE57" s="65">
        <v>0</v>
      </c>
      <c r="BF57" s="65">
        <v>7.9998999999999993</v>
      </c>
      <c r="BG57" s="65">
        <v>0.22999999999999998</v>
      </c>
      <c r="BH57" s="65">
        <v>0</v>
      </c>
      <c r="BI57" s="65">
        <v>0</v>
      </c>
      <c r="BJ57" s="65">
        <v>3.1562999999999999</v>
      </c>
      <c r="BK57" s="66">
        <f>SUM(C57:BJ57)</f>
        <v>84.549475841486739</v>
      </c>
    </row>
    <row r="58" spans="1:63" x14ac:dyDescent="0.2">
      <c r="A58" s="15"/>
      <c r="B58" s="20" t="s">
        <v>85</v>
      </c>
      <c r="C58" s="70">
        <f>SUM(C57)</f>
        <v>0</v>
      </c>
      <c r="D58" s="70">
        <f t="shared" ref="D58:BJ58" si="16">SUM(D57)</f>
        <v>0</v>
      </c>
      <c r="E58" s="70">
        <f t="shared" si="16"/>
        <v>0</v>
      </c>
      <c r="F58" s="70">
        <f t="shared" si="16"/>
        <v>0</v>
      </c>
      <c r="G58" s="70">
        <f t="shared" si="16"/>
        <v>0</v>
      </c>
      <c r="H58" s="70">
        <f t="shared" si="16"/>
        <v>0</v>
      </c>
      <c r="I58" s="70">
        <f t="shared" si="16"/>
        <v>0</v>
      </c>
      <c r="J58" s="70">
        <f t="shared" si="16"/>
        <v>0</v>
      </c>
      <c r="K58" s="70">
        <f t="shared" si="16"/>
        <v>0</v>
      </c>
      <c r="L58" s="70">
        <f t="shared" si="16"/>
        <v>0</v>
      </c>
      <c r="M58" s="70">
        <f t="shared" si="16"/>
        <v>0</v>
      </c>
      <c r="N58" s="70">
        <f t="shared" si="16"/>
        <v>0</v>
      </c>
      <c r="O58" s="70">
        <f t="shared" si="16"/>
        <v>0</v>
      </c>
      <c r="P58" s="70">
        <f t="shared" si="16"/>
        <v>0</v>
      </c>
      <c r="Q58" s="70">
        <f t="shared" si="16"/>
        <v>0</v>
      </c>
      <c r="R58" s="70">
        <f t="shared" si="16"/>
        <v>0</v>
      </c>
      <c r="S58" s="70">
        <f t="shared" si="16"/>
        <v>0</v>
      </c>
      <c r="T58" s="70">
        <f t="shared" si="16"/>
        <v>0</v>
      </c>
      <c r="U58" s="70">
        <f t="shared" si="16"/>
        <v>0</v>
      </c>
      <c r="V58" s="70">
        <f t="shared" si="16"/>
        <v>0</v>
      </c>
      <c r="W58" s="70">
        <f t="shared" si="16"/>
        <v>0</v>
      </c>
      <c r="X58" s="70">
        <f t="shared" si="16"/>
        <v>0</v>
      </c>
      <c r="Y58" s="70">
        <f t="shared" si="16"/>
        <v>0</v>
      </c>
      <c r="Z58" s="70">
        <f t="shared" si="16"/>
        <v>0</v>
      </c>
      <c r="AA58" s="70">
        <f t="shared" si="16"/>
        <v>0</v>
      </c>
      <c r="AB58" s="70">
        <f t="shared" si="16"/>
        <v>0</v>
      </c>
      <c r="AC58" s="70">
        <f t="shared" si="16"/>
        <v>0</v>
      </c>
      <c r="AD58" s="70">
        <f t="shared" si="16"/>
        <v>0</v>
      </c>
      <c r="AE58" s="70">
        <f t="shared" si="16"/>
        <v>0</v>
      </c>
      <c r="AF58" s="70">
        <f t="shared" si="16"/>
        <v>0</v>
      </c>
      <c r="AG58" s="70">
        <f t="shared" si="16"/>
        <v>0</v>
      </c>
      <c r="AH58" s="70">
        <f t="shared" si="16"/>
        <v>0</v>
      </c>
      <c r="AI58" s="70">
        <f t="shared" si="16"/>
        <v>0</v>
      </c>
      <c r="AJ58" s="70">
        <f t="shared" si="16"/>
        <v>0</v>
      </c>
      <c r="AK58" s="70">
        <f t="shared" si="16"/>
        <v>0</v>
      </c>
      <c r="AL58" s="70">
        <f t="shared" si="16"/>
        <v>0</v>
      </c>
      <c r="AM58" s="70">
        <f t="shared" si="16"/>
        <v>0</v>
      </c>
      <c r="AN58" s="70">
        <f t="shared" si="16"/>
        <v>0</v>
      </c>
      <c r="AO58" s="70">
        <f t="shared" si="16"/>
        <v>0</v>
      </c>
      <c r="AP58" s="70">
        <f t="shared" si="16"/>
        <v>0</v>
      </c>
      <c r="AQ58" s="70">
        <f t="shared" si="16"/>
        <v>0</v>
      </c>
      <c r="AR58" s="79">
        <f t="shared" si="16"/>
        <v>40.335610992827093</v>
      </c>
      <c r="AS58" s="70">
        <f t="shared" si="16"/>
        <v>0</v>
      </c>
      <c r="AT58" s="70">
        <f t="shared" si="16"/>
        <v>0</v>
      </c>
      <c r="AU58" s="70">
        <f t="shared" si="16"/>
        <v>0</v>
      </c>
      <c r="AV58" s="76">
        <f t="shared" si="16"/>
        <v>10.753848097380928</v>
      </c>
      <c r="AW58" s="76">
        <f t="shared" si="16"/>
        <v>1.5869353680748381</v>
      </c>
      <c r="AX58" s="76">
        <f t="shared" si="16"/>
        <v>0</v>
      </c>
      <c r="AY58" s="76">
        <f t="shared" si="16"/>
        <v>0</v>
      </c>
      <c r="AZ58" s="76">
        <f t="shared" si="16"/>
        <v>20.486881383203869</v>
      </c>
      <c r="BA58" s="70">
        <f t="shared" si="16"/>
        <v>0</v>
      </c>
      <c r="BB58" s="70">
        <f t="shared" si="16"/>
        <v>0</v>
      </c>
      <c r="BC58" s="70">
        <f t="shared" si="16"/>
        <v>0</v>
      </c>
      <c r="BD58" s="70">
        <f t="shared" si="16"/>
        <v>0</v>
      </c>
      <c r="BE58" s="70">
        <f t="shared" si="16"/>
        <v>0</v>
      </c>
      <c r="BF58" s="76">
        <f t="shared" si="16"/>
        <v>7.9998999999999993</v>
      </c>
      <c r="BG58" s="76">
        <f t="shared" si="16"/>
        <v>0.22999999999999998</v>
      </c>
      <c r="BH58" s="76">
        <f t="shared" si="16"/>
        <v>0</v>
      </c>
      <c r="BI58" s="76">
        <f t="shared" si="16"/>
        <v>0</v>
      </c>
      <c r="BJ58" s="76">
        <f t="shared" si="16"/>
        <v>3.1562999999999999</v>
      </c>
      <c r="BK58" s="77">
        <f>SUM(BK57)</f>
        <v>84.549475841486739</v>
      </c>
    </row>
    <row r="59" spans="1:63" x14ac:dyDescent="0.2">
      <c r="A59" s="15" t="s">
        <v>77</v>
      </c>
      <c r="B59" s="19" t="s">
        <v>19</v>
      </c>
      <c r="C59" s="99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101"/>
    </row>
    <row r="60" spans="1:63" x14ac:dyDescent="0.2">
      <c r="A60" s="15"/>
      <c r="B60" s="20" t="s">
        <v>36</v>
      </c>
      <c r="C60" s="30">
        <v>0</v>
      </c>
      <c r="D60" s="30"/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70">
        <v>0</v>
      </c>
      <c r="AS60" s="30">
        <v>0</v>
      </c>
      <c r="AT60" s="30">
        <v>0</v>
      </c>
      <c r="AU60" s="30">
        <v>0</v>
      </c>
      <c r="AV60" s="30">
        <v>0</v>
      </c>
      <c r="AW60" s="30">
        <v>0</v>
      </c>
      <c r="AX60" s="30">
        <v>0</v>
      </c>
      <c r="AY60" s="30">
        <v>0</v>
      </c>
      <c r="AZ60" s="30">
        <v>0</v>
      </c>
      <c r="BA60" s="30">
        <v>0</v>
      </c>
      <c r="BB60" s="30">
        <v>0</v>
      </c>
      <c r="BC60" s="30">
        <v>0</v>
      </c>
      <c r="BD60" s="30">
        <v>0</v>
      </c>
      <c r="BE60" s="30">
        <v>0</v>
      </c>
      <c r="BF60" s="30">
        <v>0</v>
      </c>
      <c r="BG60" s="30">
        <v>0</v>
      </c>
      <c r="BH60" s="30">
        <v>0</v>
      </c>
      <c r="BI60" s="30">
        <v>0</v>
      </c>
      <c r="BJ60" s="30">
        <v>0</v>
      </c>
      <c r="BK60" s="33">
        <f>SUM(C60:BJ60)</f>
        <v>0</v>
      </c>
    </row>
    <row r="61" spans="1:63" x14ac:dyDescent="0.2">
      <c r="A61" s="15"/>
      <c r="B61" s="20" t="s">
        <v>86</v>
      </c>
      <c r="C61" s="30">
        <f t="shared" ref="C61:BJ61" si="17">SUM(C60)</f>
        <v>0</v>
      </c>
      <c r="D61" s="30">
        <f t="shared" si="17"/>
        <v>0</v>
      </c>
      <c r="E61" s="30">
        <f t="shared" si="17"/>
        <v>0</v>
      </c>
      <c r="F61" s="30">
        <f t="shared" si="17"/>
        <v>0</v>
      </c>
      <c r="G61" s="30">
        <f t="shared" si="17"/>
        <v>0</v>
      </c>
      <c r="H61" s="30">
        <f t="shared" si="17"/>
        <v>0</v>
      </c>
      <c r="I61" s="30">
        <f t="shared" si="17"/>
        <v>0</v>
      </c>
      <c r="J61" s="30">
        <f t="shared" si="17"/>
        <v>0</v>
      </c>
      <c r="K61" s="30">
        <f t="shared" si="17"/>
        <v>0</v>
      </c>
      <c r="L61" s="30">
        <f t="shared" si="17"/>
        <v>0</v>
      </c>
      <c r="M61" s="30">
        <f t="shared" si="17"/>
        <v>0</v>
      </c>
      <c r="N61" s="30">
        <f t="shared" si="17"/>
        <v>0</v>
      </c>
      <c r="O61" s="30">
        <f t="shared" si="17"/>
        <v>0</v>
      </c>
      <c r="P61" s="30">
        <f t="shared" si="17"/>
        <v>0</v>
      </c>
      <c r="Q61" s="30">
        <f t="shared" si="17"/>
        <v>0</v>
      </c>
      <c r="R61" s="30">
        <f t="shared" si="17"/>
        <v>0</v>
      </c>
      <c r="S61" s="30">
        <f t="shared" si="17"/>
        <v>0</v>
      </c>
      <c r="T61" s="30">
        <f t="shared" si="17"/>
        <v>0</v>
      </c>
      <c r="U61" s="30">
        <f t="shared" si="17"/>
        <v>0</v>
      </c>
      <c r="V61" s="30">
        <f t="shared" si="17"/>
        <v>0</v>
      </c>
      <c r="W61" s="30">
        <f t="shared" si="17"/>
        <v>0</v>
      </c>
      <c r="X61" s="30">
        <f t="shared" si="17"/>
        <v>0</v>
      </c>
      <c r="Y61" s="30">
        <f t="shared" si="17"/>
        <v>0</v>
      </c>
      <c r="Z61" s="30">
        <f t="shared" si="17"/>
        <v>0</v>
      </c>
      <c r="AA61" s="30">
        <f t="shared" si="17"/>
        <v>0</v>
      </c>
      <c r="AB61" s="30">
        <f t="shared" si="17"/>
        <v>0</v>
      </c>
      <c r="AC61" s="30">
        <f t="shared" si="17"/>
        <v>0</v>
      </c>
      <c r="AD61" s="30">
        <f t="shared" si="17"/>
        <v>0</v>
      </c>
      <c r="AE61" s="30">
        <f t="shared" si="17"/>
        <v>0</v>
      </c>
      <c r="AF61" s="30">
        <f t="shared" si="17"/>
        <v>0</v>
      </c>
      <c r="AG61" s="30">
        <f t="shared" si="17"/>
        <v>0</v>
      </c>
      <c r="AH61" s="30">
        <f t="shared" si="17"/>
        <v>0</v>
      </c>
      <c r="AI61" s="30">
        <f t="shared" si="17"/>
        <v>0</v>
      </c>
      <c r="AJ61" s="30">
        <f t="shared" si="17"/>
        <v>0</v>
      </c>
      <c r="AK61" s="30">
        <f t="shared" si="17"/>
        <v>0</v>
      </c>
      <c r="AL61" s="30">
        <f t="shared" si="17"/>
        <v>0</v>
      </c>
      <c r="AM61" s="30">
        <f t="shared" si="17"/>
        <v>0</v>
      </c>
      <c r="AN61" s="30">
        <f t="shared" si="17"/>
        <v>0</v>
      </c>
      <c r="AO61" s="30">
        <f t="shared" si="17"/>
        <v>0</v>
      </c>
      <c r="AP61" s="30">
        <f t="shared" si="17"/>
        <v>0</v>
      </c>
      <c r="AQ61" s="30">
        <f t="shared" si="17"/>
        <v>0</v>
      </c>
      <c r="AR61" s="70">
        <f t="shared" si="17"/>
        <v>0</v>
      </c>
      <c r="AS61" s="30">
        <f t="shared" si="17"/>
        <v>0</v>
      </c>
      <c r="AT61" s="30">
        <f t="shared" si="17"/>
        <v>0</v>
      </c>
      <c r="AU61" s="30">
        <f t="shared" si="17"/>
        <v>0</v>
      </c>
      <c r="AV61" s="30">
        <f t="shared" si="17"/>
        <v>0</v>
      </c>
      <c r="AW61" s="30">
        <f t="shared" si="17"/>
        <v>0</v>
      </c>
      <c r="AX61" s="30">
        <f t="shared" si="17"/>
        <v>0</v>
      </c>
      <c r="AY61" s="30">
        <f t="shared" si="17"/>
        <v>0</v>
      </c>
      <c r="AZ61" s="30">
        <f t="shared" si="17"/>
        <v>0</v>
      </c>
      <c r="BA61" s="30">
        <f t="shared" si="17"/>
        <v>0</v>
      </c>
      <c r="BB61" s="30">
        <f t="shared" si="17"/>
        <v>0</v>
      </c>
      <c r="BC61" s="30">
        <f t="shared" si="17"/>
        <v>0</v>
      </c>
      <c r="BD61" s="30">
        <f t="shared" si="17"/>
        <v>0</v>
      </c>
      <c r="BE61" s="30">
        <f t="shared" si="17"/>
        <v>0</v>
      </c>
      <c r="BF61" s="30">
        <f t="shared" si="17"/>
        <v>0</v>
      </c>
      <c r="BG61" s="30">
        <f t="shared" si="17"/>
        <v>0</v>
      </c>
      <c r="BH61" s="30">
        <f t="shared" si="17"/>
        <v>0</v>
      </c>
      <c r="BI61" s="30">
        <f t="shared" si="17"/>
        <v>0</v>
      </c>
      <c r="BJ61" s="30">
        <f t="shared" si="17"/>
        <v>0</v>
      </c>
      <c r="BK61" s="33">
        <f>SUM(BK60)</f>
        <v>0</v>
      </c>
    </row>
    <row r="62" spans="1:63" x14ac:dyDescent="0.2">
      <c r="A62" s="15"/>
      <c r="B62" s="21" t="s">
        <v>84</v>
      </c>
      <c r="C62" s="32">
        <f>C61+C58</f>
        <v>0</v>
      </c>
      <c r="D62" s="32">
        <f t="shared" ref="D62:BJ62" si="18">D61+D58</f>
        <v>0</v>
      </c>
      <c r="E62" s="32">
        <f t="shared" si="18"/>
        <v>0</v>
      </c>
      <c r="F62" s="32">
        <f t="shared" si="18"/>
        <v>0</v>
      </c>
      <c r="G62" s="32">
        <f t="shared" si="18"/>
        <v>0</v>
      </c>
      <c r="H62" s="32">
        <f t="shared" si="18"/>
        <v>0</v>
      </c>
      <c r="I62" s="32">
        <f t="shared" si="18"/>
        <v>0</v>
      </c>
      <c r="J62" s="32">
        <f t="shared" si="18"/>
        <v>0</v>
      </c>
      <c r="K62" s="32">
        <f t="shared" si="18"/>
        <v>0</v>
      </c>
      <c r="L62" s="32">
        <f t="shared" si="18"/>
        <v>0</v>
      </c>
      <c r="M62" s="32">
        <f t="shared" si="18"/>
        <v>0</v>
      </c>
      <c r="N62" s="32">
        <f t="shared" si="18"/>
        <v>0</v>
      </c>
      <c r="O62" s="32">
        <f t="shared" si="18"/>
        <v>0</v>
      </c>
      <c r="P62" s="32">
        <f t="shared" si="18"/>
        <v>0</v>
      </c>
      <c r="Q62" s="32">
        <f t="shared" si="18"/>
        <v>0</v>
      </c>
      <c r="R62" s="32">
        <f t="shared" si="18"/>
        <v>0</v>
      </c>
      <c r="S62" s="32">
        <f t="shared" si="18"/>
        <v>0</v>
      </c>
      <c r="T62" s="32">
        <f t="shared" si="18"/>
        <v>0</v>
      </c>
      <c r="U62" s="32">
        <f t="shared" si="18"/>
        <v>0</v>
      </c>
      <c r="V62" s="32">
        <f t="shared" si="18"/>
        <v>0</v>
      </c>
      <c r="W62" s="32">
        <f t="shared" si="18"/>
        <v>0</v>
      </c>
      <c r="X62" s="32">
        <f t="shared" si="18"/>
        <v>0</v>
      </c>
      <c r="Y62" s="32">
        <f t="shared" si="18"/>
        <v>0</v>
      </c>
      <c r="Z62" s="32">
        <f t="shared" si="18"/>
        <v>0</v>
      </c>
      <c r="AA62" s="32">
        <f t="shared" si="18"/>
        <v>0</v>
      </c>
      <c r="AB62" s="32">
        <f t="shared" si="18"/>
        <v>0</v>
      </c>
      <c r="AC62" s="32">
        <f t="shared" si="18"/>
        <v>0</v>
      </c>
      <c r="AD62" s="32">
        <f t="shared" si="18"/>
        <v>0</v>
      </c>
      <c r="AE62" s="32">
        <f t="shared" si="18"/>
        <v>0</v>
      </c>
      <c r="AF62" s="32">
        <f t="shared" si="18"/>
        <v>0</v>
      </c>
      <c r="AG62" s="32">
        <f t="shared" si="18"/>
        <v>0</v>
      </c>
      <c r="AH62" s="32">
        <f t="shared" si="18"/>
        <v>0</v>
      </c>
      <c r="AI62" s="32">
        <f t="shared" si="18"/>
        <v>0</v>
      </c>
      <c r="AJ62" s="32">
        <f t="shared" si="18"/>
        <v>0</v>
      </c>
      <c r="AK62" s="32">
        <f t="shared" si="18"/>
        <v>0</v>
      </c>
      <c r="AL62" s="32">
        <f t="shared" si="18"/>
        <v>0</v>
      </c>
      <c r="AM62" s="32">
        <f t="shared" si="18"/>
        <v>0</v>
      </c>
      <c r="AN62" s="32">
        <f t="shared" si="18"/>
        <v>0</v>
      </c>
      <c r="AO62" s="32">
        <f t="shared" si="18"/>
        <v>0</v>
      </c>
      <c r="AP62" s="32">
        <f t="shared" si="18"/>
        <v>0</v>
      </c>
      <c r="AQ62" s="32">
        <f t="shared" si="18"/>
        <v>0</v>
      </c>
      <c r="AR62" s="67">
        <f t="shared" si="18"/>
        <v>40.335610992827093</v>
      </c>
      <c r="AS62" s="32">
        <f t="shared" si="18"/>
        <v>0</v>
      </c>
      <c r="AT62" s="32">
        <f t="shared" si="18"/>
        <v>0</v>
      </c>
      <c r="AU62" s="32">
        <f t="shared" si="18"/>
        <v>0</v>
      </c>
      <c r="AV62" s="61">
        <f t="shared" si="18"/>
        <v>10.753848097380928</v>
      </c>
      <c r="AW62" s="61">
        <f t="shared" si="18"/>
        <v>1.5869353680748381</v>
      </c>
      <c r="AX62" s="61">
        <f t="shared" si="18"/>
        <v>0</v>
      </c>
      <c r="AY62" s="61">
        <f t="shared" si="18"/>
        <v>0</v>
      </c>
      <c r="AZ62" s="61">
        <f t="shared" si="18"/>
        <v>20.486881383203869</v>
      </c>
      <c r="BA62" s="32">
        <f t="shared" si="18"/>
        <v>0</v>
      </c>
      <c r="BB62" s="32">
        <f t="shared" si="18"/>
        <v>0</v>
      </c>
      <c r="BC62" s="32">
        <f t="shared" si="18"/>
        <v>0</v>
      </c>
      <c r="BD62" s="32">
        <f t="shared" si="18"/>
        <v>0</v>
      </c>
      <c r="BE62" s="32">
        <f t="shared" si="18"/>
        <v>0</v>
      </c>
      <c r="BF62" s="61">
        <f t="shared" si="18"/>
        <v>7.9998999999999993</v>
      </c>
      <c r="BG62" s="61">
        <f t="shared" si="18"/>
        <v>0.22999999999999998</v>
      </c>
      <c r="BH62" s="61">
        <f t="shared" si="18"/>
        <v>0</v>
      </c>
      <c r="BI62" s="61">
        <f t="shared" si="18"/>
        <v>0</v>
      </c>
      <c r="BJ62" s="61">
        <f t="shared" si="18"/>
        <v>3.1562999999999999</v>
      </c>
      <c r="BK62" s="61">
        <f>BK61+BK58</f>
        <v>84.549475841486739</v>
      </c>
    </row>
    <row r="63" spans="1:63" ht="4.5" customHeight="1" x14ac:dyDescent="0.2">
      <c r="A63" s="15"/>
      <c r="B63" s="19"/>
      <c r="C63" s="99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0"/>
      <c r="BD63" s="100"/>
      <c r="BE63" s="100"/>
      <c r="BF63" s="100"/>
      <c r="BG63" s="100"/>
      <c r="BH63" s="100"/>
      <c r="BI63" s="100"/>
      <c r="BJ63" s="100"/>
      <c r="BK63" s="101"/>
    </row>
    <row r="64" spans="1:63" x14ac:dyDescent="0.2">
      <c r="A64" s="15" t="s">
        <v>20</v>
      </c>
      <c r="B64" s="18" t="s">
        <v>21</v>
      </c>
      <c r="C64" s="99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100"/>
      <c r="BF64" s="100"/>
      <c r="BG64" s="100"/>
      <c r="BH64" s="100"/>
      <c r="BI64" s="100"/>
      <c r="BJ64" s="100"/>
      <c r="BK64" s="101"/>
    </row>
    <row r="65" spans="1:63" x14ac:dyDescent="0.2">
      <c r="A65" s="15" t="s">
        <v>76</v>
      </c>
      <c r="B65" s="19" t="s">
        <v>22</v>
      </c>
      <c r="C65" s="99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1"/>
    </row>
    <row r="66" spans="1:63" x14ac:dyDescent="0.2">
      <c r="A66" s="15"/>
      <c r="B66" s="20" t="s">
        <v>36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  <c r="AG66" s="30">
        <v>0</v>
      </c>
      <c r="AH66" s="30">
        <v>0</v>
      </c>
      <c r="AI66" s="30">
        <v>0</v>
      </c>
      <c r="AJ66" s="30">
        <v>0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70">
        <v>0</v>
      </c>
      <c r="AS66" s="30">
        <v>0</v>
      </c>
      <c r="AT66" s="30">
        <v>0</v>
      </c>
      <c r="AU66" s="30">
        <v>0</v>
      </c>
      <c r="AV66" s="30">
        <v>0</v>
      </c>
      <c r="AW66" s="30">
        <v>0</v>
      </c>
      <c r="AX66" s="30">
        <v>0</v>
      </c>
      <c r="AY66" s="30">
        <v>0</v>
      </c>
      <c r="AZ66" s="30">
        <v>0</v>
      </c>
      <c r="BA66" s="30">
        <v>0</v>
      </c>
      <c r="BB66" s="30">
        <v>0</v>
      </c>
      <c r="BC66" s="30">
        <v>0</v>
      </c>
      <c r="BD66" s="30">
        <v>0</v>
      </c>
      <c r="BE66" s="30">
        <v>0</v>
      </c>
      <c r="BF66" s="30">
        <v>0</v>
      </c>
      <c r="BG66" s="30">
        <v>0</v>
      </c>
      <c r="BH66" s="30">
        <v>0</v>
      </c>
      <c r="BI66" s="30">
        <v>0</v>
      </c>
      <c r="BJ66" s="30">
        <v>0</v>
      </c>
      <c r="BK66" s="33">
        <f>SUM(C66:BJ66)</f>
        <v>0</v>
      </c>
    </row>
    <row r="67" spans="1:63" x14ac:dyDescent="0.2">
      <c r="A67" s="15"/>
      <c r="B67" s="21" t="s">
        <v>83</v>
      </c>
      <c r="C67" s="30">
        <f t="shared" ref="C67:BJ67" si="19">SUM(C66)</f>
        <v>0</v>
      </c>
      <c r="D67" s="30">
        <f t="shared" si="19"/>
        <v>0</v>
      </c>
      <c r="E67" s="30">
        <f t="shared" si="19"/>
        <v>0</v>
      </c>
      <c r="F67" s="30">
        <f t="shared" si="19"/>
        <v>0</v>
      </c>
      <c r="G67" s="30">
        <f t="shared" si="19"/>
        <v>0</v>
      </c>
      <c r="H67" s="30">
        <f t="shared" si="19"/>
        <v>0</v>
      </c>
      <c r="I67" s="30">
        <f t="shared" si="19"/>
        <v>0</v>
      </c>
      <c r="J67" s="30">
        <f t="shared" si="19"/>
        <v>0</v>
      </c>
      <c r="K67" s="30">
        <f t="shared" si="19"/>
        <v>0</v>
      </c>
      <c r="L67" s="30">
        <f t="shared" si="19"/>
        <v>0</v>
      </c>
      <c r="M67" s="30">
        <f t="shared" si="19"/>
        <v>0</v>
      </c>
      <c r="N67" s="30">
        <f t="shared" si="19"/>
        <v>0</v>
      </c>
      <c r="O67" s="30">
        <f t="shared" si="19"/>
        <v>0</v>
      </c>
      <c r="P67" s="30">
        <f t="shared" si="19"/>
        <v>0</v>
      </c>
      <c r="Q67" s="30">
        <f t="shared" si="19"/>
        <v>0</v>
      </c>
      <c r="R67" s="30">
        <f t="shared" si="19"/>
        <v>0</v>
      </c>
      <c r="S67" s="30">
        <f t="shared" si="19"/>
        <v>0</v>
      </c>
      <c r="T67" s="30">
        <f t="shared" si="19"/>
        <v>0</v>
      </c>
      <c r="U67" s="30">
        <f t="shared" si="19"/>
        <v>0</v>
      </c>
      <c r="V67" s="30">
        <f t="shared" si="19"/>
        <v>0</v>
      </c>
      <c r="W67" s="30">
        <f t="shared" si="19"/>
        <v>0</v>
      </c>
      <c r="X67" s="30">
        <f t="shared" si="19"/>
        <v>0</v>
      </c>
      <c r="Y67" s="30">
        <f t="shared" si="19"/>
        <v>0</v>
      </c>
      <c r="Z67" s="30">
        <f t="shared" si="19"/>
        <v>0</v>
      </c>
      <c r="AA67" s="30">
        <f t="shared" si="19"/>
        <v>0</v>
      </c>
      <c r="AB67" s="30">
        <f t="shared" si="19"/>
        <v>0</v>
      </c>
      <c r="AC67" s="30">
        <f t="shared" si="19"/>
        <v>0</v>
      </c>
      <c r="AD67" s="30">
        <f t="shared" si="19"/>
        <v>0</v>
      </c>
      <c r="AE67" s="30">
        <f t="shared" si="19"/>
        <v>0</v>
      </c>
      <c r="AF67" s="30">
        <f t="shared" si="19"/>
        <v>0</v>
      </c>
      <c r="AG67" s="30">
        <f t="shared" si="19"/>
        <v>0</v>
      </c>
      <c r="AH67" s="30">
        <f t="shared" si="19"/>
        <v>0</v>
      </c>
      <c r="AI67" s="30">
        <f t="shared" si="19"/>
        <v>0</v>
      </c>
      <c r="AJ67" s="30">
        <f t="shared" si="19"/>
        <v>0</v>
      </c>
      <c r="AK67" s="30">
        <f t="shared" si="19"/>
        <v>0</v>
      </c>
      <c r="AL67" s="30">
        <f t="shared" si="19"/>
        <v>0</v>
      </c>
      <c r="AM67" s="30">
        <f t="shared" si="19"/>
        <v>0</v>
      </c>
      <c r="AN67" s="30">
        <f t="shared" si="19"/>
        <v>0</v>
      </c>
      <c r="AO67" s="30">
        <f t="shared" si="19"/>
        <v>0</v>
      </c>
      <c r="AP67" s="30">
        <f t="shared" si="19"/>
        <v>0</v>
      </c>
      <c r="AQ67" s="30">
        <f t="shared" si="19"/>
        <v>0</v>
      </c>
      <c r="AR67" s="70">
        <f t="shared" si="19"/>
        <v>0</v>
      </c>
      <c r="AS67" s="30">
        <f t="shared" si="19"/>
        <v>0</v>
      </c>
      <c r="AT67" s="30">
        <f t="shared" si="19"/>
        <v>0</v>
      </c>
      <c r="AU67" s="30">
        <f t="shared" si="19"/>
        <v>0</v>
      </c>
      <c r="AV67" s="30">
        <f t="shared" si="19"/>
        <v>0</v>
      </c>
      <c r="AW67" s="30">
        <f t="shared" si="19"/>
        <v>0</v>
      </c>
      <c r="AX67" s="30">
        <f t="shared" si="19"/>
        <v>0</v>
      </c>
      <c r="AY67" s="30">
        <f t="shared" si="19"/>
        <v>0</v>
      </c>
      <c r="AZ67" s="30">
        <f t="shared" si="19"/>
        <v>0</v>
      </c>
      <c r="BA67" s="30">
        <f t="shared" si="19"/>
        <v>0</v>
      </c>
      <c r="BB67" s="30">
        <f t="shared" si="19"/>
        <v>0</v>
      </c>
      <c r="BC67" s="30">
        <f t="shared" si="19"/>
        <v>0</v>
      </c>
      <c r="BD67" s="30">
        <f t="shared" si="19"/>
        <v>0</v>
      </c>
      <c r="BE67" s="30">
        <f t="shared" si="19"/>
        <v>0</v>
      </c>
      <c r="BF67" s="30">
        <f t="shared" si="19"/>
        <v>0</v>
      </c>
      <c r="BG67" s="30">
        <f t="shared" si="19"/>
        <v>0</v>
      </c>
      <c r="BH67" s="30">
        <f t="shared" si="19"/>
        <v>0</v>
      </c>
      <c r="BI67" s="30">
        <f t="shared" si="19"/>
        <v>0</v>
      </c>
      <c r="BJ67" s="30">
        <f t="shared" si="19"/>
        <v>0</v>
      </c>
      <c r="BK67" s="33">
        <f>SUM(BK66)</f>
        <v>0</v>
      </c>
    </row>
    <row r="68" spans="1:63" ht="4.5" customHeight="1" x14ac:dyDescent="0.2">
      <c r="A68" s="15"/>
      <c r="B68" s="23"/>
      <c r="C68" s="99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1"/>
    </row>
    <row r="69" spans="1:63" x14ac:dyDescent="0.2">
      <c r="A69" s="15"/>
      <c r="B69" s="24" t="s">
        <v>99</v>
      </c>
      <c r="C69" s="38">
        <f>C28+C47+C53+C62+C67</f>
        <v>0</v>
      </c>
      <c r="D69" s="38">
        <f t="shared" ref="D69:BJ69" si="20">D28+D47+D53+D62+D67</f>
        <v>150.9954078628692</v>
      </c>
      <c r="E69" s="38">
        <f t="shared" si="20"/>
        <v>0</v>
      </c>
      <c r="F69" s="38">
        <f t="shared" si="20"/>
        <v>0</v>
      </c>
      <c r="G69" s="38">
        <f t="shared" si="20"/>
        <v>0</v>
      </c>
      <c r="H69" s="63">
        <f t="shared" si="20"/>
        <v>79.28654725238701</v>
      </c>
      <c r="I69" s="63">
        <f t="shared" si="20"/>
        <v>287.81856323137941</v>
      </c>
      <c r="J69" s="63">
        <f t="shared" si="20"/>
        <v>56.761573933353915</v>
      </c>
      <c r="K69" s="63">
        <f t="shared" si="20"/>
        <v>0</v>
      </c>
      <c r="L69" s="63">
        <f t="shared" si="20"/>
        <v>131.07196300583027</v>
      </c>
      <c r="M69" s="38">
        <f t="shared" si="20"/>
        <v>0</v>
      </c>
      <c r="N69" s="38">
        <f t="shared" si="20"/>
        <v>0</v>
      </c>
      <c r="O69" s="38">
        <f t="shared" si="20"/>
        <v>0</v>
      </c>
      <c r="P69" s="38">
        <f t="shared" si="20"/>
        <v>0</v>
      </c>
      <c r="Q69" s="38">
        <f t="shared" si="20"/>
        <v>0</v>
      </c>
      <c r="R69" s="63">
        <f t="shared" si="20"/>
        <v>52.030080919043193</v>
      </c>
      <c r="S69" s="63">
        <f t="shared" si="20"/>
        <v>16.998396988157204</v>
      </c>
      <c r="T69" s="63">
        <f t="shared" si="20"/>
        <v>41.525094657256901</v>
      </c>
      <c r="U69" s="63">
        <f t="shared" si="20"/>
        <v>0</v>
      </c>
      <c r="V69" s="63">
        <f t="shared" si="20"/>
        <v>21.361208560691502</v>
      </c>
      <c r="W69" s="38">
        <f t="shared" si="20"/>
        <v>0</v>
      </c>
      <c r="X69" s="38">
        <f t="shared" si="20"/>
        <v>2.5153018382000005E-3</v>
      </c>
      <c r="Y69" s="38">
        <f t="shared" si="20"/>
        <v>0</v>
      </c>
      <c r="Z69" s="38">
        <f t="shared" si="20"/>
        <v>0</v>
      </c>
      <c r="AA69" s="38">
        <f t="shared" si="20"/>
        <v>0</v>
      </c>
      <c r="AB69" s="63">
        <f t="shared" si="20"/>
        <v>507.33283485586242</v>
      </c>
      <c r="AC69" s="63">
        <f t="shared" si="20"/>
        <v>301.19409606725128</v>
      </c>
      <c r="AD69" s="63">
        <f t="shared" si="20"/>
        <v>16.352941097902104</v>
      </c>
      <c r="AE69" s="63">
        <f t="shared" si="20"/>
        <v>0</v>
      </c>
      <c r="AF69" s="63">
        <f t="shared" si="20"/>
        <v>393.20523191801237</v>
      </c>
      <c r="AG69" s="38">
        <f t="shared" si="20"/>
        <v>0</v>
      </c>
      <c r="AH69" s="38">
        <f t="shared" si="20"/>
        <v>0</v>
      </c>
      <c r="AI69" s="38">
        <f t="shared" si="20"/>
        <v>0</v>
      </c>
      <c r="AJ69" s="38">
        <f t="shared" si="20"/>
        <v>0</v>
      </c>
      <c r="AK69" s="38">
        <f t="shared" si="20"/>
        <v>0</v>
      </c>
      <c r="AL69" s="63">
        <f t="shared" si="20"/>
        <v>551.73626691872914</v>
      </c>
      <c r="AM69" s="63">
        <f t="shared" si="20"/>
        <v>76.67521318452097</v>
      </c>
      <c r="AN69" s="63">
        <f t="shared" si="20"/>
        <v>135.7618496944495</v>
      </c>
      <c r="AO69" s="63">
        <f t="shared" si="20"/>
        <v>0</v>
      </c>
      <c r="AP69" s="63">
        <f t="shared" si="20"/>
        <v>243.38010293852318</v>
      </c>
      <c r="AQ69" s="38">
        <f t="shared" si="20"/>
        <v>0</v>
      </c>
      <c r="AR69" s="71">
        <f t="shared" si="20"/>
        <v>40.335610992827093</v>
      </c>
      <c r="AS69" s="38">
        <f t="shared" si="20"/>
        <v>0</v>
      </c>
      <c r="AT69" s="38">
        <f t="shared" si="20"/>
        <v>0</v>
      </c>
      <c r="AU69" s="38">
        <f t="shared" si="20"/>
        <v>0</v>
      </c>
      <c r="AV69" s="63">
        <f t="shared" si="20"/>
        <v>537.4787633650468</v>
      </c>
      <c r="AW69" s="63">
        <f t="shared" si="20"/>
        <v>94.805058685901216</v>
      </c>
      <c r="AX69" s="63">
        <f t="shared" si="20"/>
        <v>4.4885915092255999</v>
      </c>
      <c r="AY69" s="63">
        <f t="shared" si="20"/>
        <v>0</v>
      </c>
      <c r="AZ69" s="63">
        <f t="shared" si="20"/>
        <v>273.29549017509191</v>
      </c>
      <c r="BA69" s="38">
        <f t="shared" si="20"/>
        <v>0</v>
      </c>
      <c r="BB69" s="38">
        <f t="shared" si="20"/>
        <v>0</v>
      </c>
      <c r="BC69" s="38">
        <f t="shared" si="20"/>
        <v>0</v>
      </c>
      <c r="BD69" s="38">
        <f t="shared" si="20"/>
        <v>0</v>
      </c>
      <c r="BE69" s="38">
        <f t="shared" si="20"/>
        <v>0</v>
      </c>
      <c r="BF69" s="38">
        <f t="shared" si="20"/>
        <v>147.5964254806305</v>
      </c>
      <c r="BG69" s="38">
        <f t="shared" si="20"/>
        <v>10.806579976828999</v>
      </c>
      <c r="BH69" s="38">
        <f t="shared" si="20"/>
        <v>2.1510911857094999</v>
      </c>
      <c r="BI69" s="38">
        <f t="shared" si="20"/>
        <v>0</v>
      </c>
      <c r="BJ69" s="38">
        <f t="shared" si="20"/>
        <v>38.872390086552407</v>
      </c>
      <c r="BK69" s="38">
        <f>BK28+BK47+BK53+BK62+BK67</f>
        <v>4213.3198898458713</v>
      </c>
    </row>
    <row r="70" spans="1:63" ht="4.5" customHeight="1" x14ac:dyDescent="0.2">
      <c r="A70" s="15"/>
      <c r="B70" s="24"/>
      <c r="C70" s="113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0"/>
      <c r="BD70" s="100"/>
      <c r="BE70" s="100"/>
      <c r="BF70" s="100"/>
      <c r="BG70" s="100"/>
      <c r="BH70" s="100"/>
      <c r="BI70" s="100"/>
      <c r="BJ70" s="100"/>
      <c r="BK70" s="114"/>
    </row>
    <row r="71" spans="1:63" ht="14.25" customHeight="1" x14ac:dyDescent="0.3">
      <c r="A71" s="15" t="s">
        <v>5</v>
      </c>
      <c r="B71" s="25" t="s">
        <v>24</v>
      </c>
      <c r="C71" s="113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14"/>
    </row>
    <row r="72" spans="1:63" x14ac:dyDescent="0.2">
      <c r="A72" s="15"/>
      <c r="B72" s="28" t="s">
        <v>111</v>
      </c>
      <c r="C72" s="34">
        <v>0</v>
      </c>
      <c r="D72" s="34">
        <v>0.80473242806449996</v>
      </c>
      <c r="E72" s="34">
        <v>0</v>
      </c>
      <c r="F72" s="34">
        <v>0</v>
      </c>
      <c r="G72" s="34">
        <v>0</v>
      </c>
      <c r="H72" s="34">
        <v>2.2036480285103002</v>
      </c>
      <c r="I72" s="34">
        <v>0.13177283587079999</v>
      </c>
      <c r="J72" s="34">
        <v>0</v>
      </c>
      <c r="K72" s="34">
        <v>0</v>
      </c>
      <c r="L72" s="34">
        <v>0.7795925172899002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1.6355103445020021</v>
      </c>
      <c r="S72" s="34">
        <v>2.7120882258000003E-3</v>
      </c>
      <c r="T72" s="34">
        <v>0</v>
      </c>
      <c r="U72" s="34">
        <v>0</v>
      </c>
      <c r="V72" s="34">
        <v>0.17056417938680002</v>
      </c>
      <c r="W72" s="34">
        <v>0</v>
      </c>
      <c r="X72" s="34">
        <v>0</v>
      </c>
      <c r="Y72" s="34">
        <v>0</v>
      </c>
      <c r="Z72" s="34">
        <v>0</v>
      </c>
      <c r="AA72" s="34">
        <v>0</v>
      </c>
      <c r="AB72" s="34">
        <v>12.500331560190801</v>
      </c>
      <c r="AC72" s="34">
        <v>0.21620630774140001</v>
      </c>
      <c r="AD72" s="34">
        <v>0</v>
      </c>
      <c r="AE72" s="34">
        <v>0</v>
      </c>
      <c r="AF72" s="34">
        <v>2.5749346729656009</v>
      </c>
      <c r="AG72" s="34">
        <v>0</v>
      </c>
      <c r="AH72" s="34">
        <v>0</v>
      </c>
      <c r="AI72" s="34">
        <v>0</v>
      </c>
      <c r="AJ72" s="34">
        <v>0</v>
      </c>
      <c r="AK72" s="34">
        <v>0</v>
      </c>
      <c r="AL72" s="34">
        <v>9.0909362183754201</v>
      </c>
      <c r="AM72" s="34">
        <v>0.12666437054820001</v>
      </c>
      <c r="AN72" s="34">
        <v>0</v>
      </c>
      <c r="AO72" s="34">
        <v>0</v>
      </c>
      <c r="AP72" s="34">
        <v>0.6376607246446</v>
      </c>
      <c r="AQ72" s="34">
        <v>0</v>
      </c>
      <c r="AR72" s="65">
        <v>0</v>
      </c>
      <c r="AS72" s="34">
        <v>0</v>
      </c>
      <c r="AT72" s="34">
        <v>0</v>
      </c>
      <c r="AU72" s="34">
        <v>0</v>
      </c>
      <c r="AV72" s="34">
        <v>5.0198924366438922</v>
      </c>
      <c r="AW72" s="34">
        <v>0.15165441061250001</v>
      </c>
      <c r="AX72" s="34">
        <v>0</v>
      </c>
      <c r="AY72" s="34">
        <v>0</v>
      </c>
      <c r="AZ72" s="34">
        <v>1.466687487128</v>
      </c>
      <c r="BA72" s="34">
        <v>0</v>
      </c>
      <c r="BB72" s="34">
        <v>0</v>
      </c>
      <c r="BC72" s="34">
        <v>0</v>
      </c>
      <c r="BD72" s="34">
        <v>0</v>
      </c>
      <c r="BE72" s="34">
        <v>0</v>
      </c>
      <c r="BF72" s="34">
        <v>1.9701880813171018</v>
      </c>
      <c r="BG72" s="34">
        <v>4.1367309225600002E-2</v>
      </c>
      <c r="BH72" s="34">
        <v>0</v>
      </c>
      <c r="BI72" s="34">
        <v>0</v>
      </c>
      <c r="BJ72" s="34">
        <v>5.2733235838600005E-2</v>
      </c>
      <c r="BK72" s="33">
        <f>SUM(C72:BJ72)</f>
        <v>39.577789237081817</v>
      </c>
    </row>
    <row r="73" spans="1:63" ht="13.5" thickBot="1" x14ac:dyDescent="0.25">
      <c r="A73" s="26"/>
      <c r="B73" s="21" t="s">
        <v>83</v>
      </c>
      <c r="C73" s="30">
        <f t="shared" ref="C73:BJ73" si="21">SUM(C72)</f>
        <v>0</v>
      </c>
      <c r="D73" s="30">
        <f t="shared" si="21"/>
        <v>0.80473242806449996</v>
      </c>
      <c r="E73" s="30">
        <f t="shared" si="21"/>
        <v>0</v>
      </c>
      <c r="F73" s="30">
        <f t="shared" si="21"/>
        <v>0</v>
      </c>
      <c r="G73" s="30">
        <f t="shared" si="21"/>
        <v>0</v>
      </c>
      <c r="H73" s="62">
        <f t="shared" si="21"/>
        <v>2.2036480285103002</v>
      </c>
      <c r="I73" s="62">
        <f t="shared" si="21"/>
        <v>0.13177283587079999</v>
      </c>
      <c r="J73" s="62">
        <f t="shared" si="21"/>
        <v>0</v>
      </c>
      <c r="K73" s="62">
        <f t="shared" si="21"/>
        <v>0</v>
      </c>
      <c r="L73" s="62">
        <f t="shared" si="21"/>
        <v>0.7795925172899002</v>
      </c>
      <c r="M73" s="30">
        <f t="shared" si="21"/>
        <v>0</v>
      </c>
      <c r="N73" s="30">
        <f t="shared" si="21"/>
        <v>0</v>
      </c>
      <c r="O73" s="30">
        <f t="shared" si="21"/>
        <v>0</v>
      </c>
      <c r="P73" s="30">
        <f t="shared" si="21"/>
        <v>0</v>
      </c>
      <c r="Q73" s="30">
        <f t="shared" si="21"/>
        <v>0</v>
      </c>
      <c r="R73" s="62">
        <f t="shared" si="21"/>
        <v>1.6355103445020021</v>
      </c>
      <c r="S73" s="62">
        <f t="shared" si="21"/>
        <v>2.7120882258000003E-3</v>
      </c>
      <c r="T73" s="62">
        <f t="shared" si="21"/>
        <v>0</v>
      </c>
      <c r="U73" s="62">
        <f t="shared" si="21"/>
        <v>0</v>
      </c>
      <c r="V73" s="62">
        <f t="shared" si="21"/>
        <v>0.17056417938680002</v>
      </c>
      <c r="W73" s="30">
        <f t="shared" si="21"/>
        <v>0</v>
      </c>
      <c r="X73" s="30">
        <f t="shared" si="21"/>
        <v>0</v>
      </c>
      <c r="Y73" s="30">
        <f t="shared" si="21"/>
        <v>0</v>
      </c>
      <c r="Z73" s="30">
        <f t="shared" si="21"/>
        <v>0</v>
      </c>
      <c r="AA73" s="30">
        <f t="shared" si="21"/>
        <v>0</v>
      </c>
      <c r="AB73" s="62">
        <f t="shared" si="21"/>
        <v>12.500331560190801</v>
      </c>
      <c r="AC73" s="62">
        <f t="shared" si="21"/>
        <v>0.21620630774140001</v>
      </c>
      <c r="AD73" s="62">
        <f t="shared" si="21"/>
        <v>0</v>
      </c>
      <c r="AE73" s="62">
        <f t="shared" si="21"/>
        <v>0</v>
      </c>
      <c r="AF73" s="62">
        <f t="shared" si="21"/>
        <v>2.5749346729656009</v>
      </c>
      <c r="AG73" s="30">
        <f t="shared" si="21"/>
        <v>0</v>
      </c>
      <c r="AH73" s="30">
        <f t="shared" si="21"/>
        <v>0</v>
      </c>
      <c r="AI73" s="30">
        <f t="shared" si="21"/>
        <v>0</v>
      </c>
      <c r="AJ73" s="30">
        <f t="shared" si="21"/>
        <v>0</v>
      </c>
      <c r="AK73" s="30">
        <f t="shared" si="21"/>
        <v>0</v>
      </c>
      <c r="AL73" s="62">
        <f t="shared" si="21"/>
        <v>9.0909362183754201</v>
      </c>
      <c r="AM73" s="62">
        <f t="shared" si="21"/>
        <v>0.12666437054820001</v>
      </c>
      <c r="AN73" s="62">
        <f t="shared" si="21"/>
        <v>0</v>
      </c>
      <c r="AO73" s="62">
        <f t="shared" si="21"/>
        <v>0</v>
      </c>
      <c r="AP73" s="62">
        <f t="shared" si="21"/>
        <v>0.6376607246446</v>
      </c>
      <c r="AQ73" s="30">
        <f t="shared" si="21"/>
        <v>0</v>
      </c>
      <c r="AR73" s="70">
        <f t="shared" si="21"/>
        <v>0</v>
      </c>
      <c r="AS73" s="30">
        <f t="shared" si="21"/>
        <v>0</v>
      </c>
      <c r="AT73" s="30">
        <f t="shared" si="21"/>
        <v>0</v>
      </c>
      <c r="AU73" s="30">
        <f t="shared" si="21"/>
        <v>0</v>
      </c>
      <c r="AV73" s="62">
        <f t="shared" si="21"/>
        <v>5.0198924366438922</v>
      </c>
      <c r="AW73" s="62">
        <f t="shared" si="21"/>
        <v>0.15165441061250001</v>
      </c>
      <c r="AX73" s="62">
        <f t="shared" si="21"/>
        <v>0</v>
      </c>
      <c r="AY73" s="62">
        <f t="shared" si="21"/>
        <v>0</v>
      </c>
      <c r="AZ73" s="62">
        <f t="shared" si="21"/>
        <v>1.466687487128</v>
      </c>
      <c r="BA73" s="30">
        <f t="shared" si="21"/>
        <v>0</v>
      </c>
      <c r="BB73" s="30">
        <f t="shared" si="21"/>
        <v>0</v>
      </c>
      <c r="BC73" s="30">
        <f t="shared" si="21"/>
        <v>0</v>
      </c>
      <c r="BD73" s="30">
        <f t="shared" si="21"/>
        <v>0</v>
      </c>
      <c r="BE73" s="30">
        <f t="shared" si="21"/>
        <v>0</v>
      </c>
      <c r="BF73" s="62">
        <f t="shared" si="21"/>
        <v>1.9701880813171018</v>
      </c>
      <c r="BG73" s="62">
        <f t="shared" si="21"/>
        <v>4.1367309225600002E-2</v>
      </c>
      <c r="BH73" s="62">
        <f t="shared" si="21"/>
        <v>0</v>
      </c>
      <c r="BI73" s="62">
        <f t="shared" si="21"/>
        <v>0</v>
      </c>
      <c r="BJ73" s="62">
        <f t="shared" si="21"/>
        <v>5.2733235838600005E-2</v>
      </c>
      <c r="BK73" s="64">
        <f>SUM(BK72)</f>
        <v>39.577789237081817</v>
      </c>
    </row>
    <row r="74" spans="1:63" x14ac:dyDescent="0.2">
      <c r="A74" s="4"/>
      <c r="B74" s="17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74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</row>
    <row r="75" spans="1:63" x14ac:dyDescent="0.2">
      <c r="A75" s="4"/>
      <c r="B75" s="17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74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</row>
    <row r="76" spans="1:63" x14ac:dyDescent="0.2">
      <c r="A76" s="4"/>
      <c r="B76" s="17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8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43"/>
    </row>
    <row r="77" spans="1:63" x14ac:dyDescent="0.2">
      <c r="A77" s="4"/>
      <c r="B77" s="17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74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</row>
    <row r="78" spans="1:63" x14ac:dyDescent="0.2">
      <c r="A78" s="4"/>
      <c r="B78" s="17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74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</row>
    <row r="79" spans="1:63" x14ac:dyDescent="0.2">
      <c r="A79" s="4"/>
      <c r="B79" s="17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43"/>
    </row>
    <row r="80" spans="1:63" x14ac:dyDescent="0.2">
      <c r="A80" s="4"/>
      <c r="B80" s="4" t="s">
        <v>121</v>
      </c>
      <c r="D80" s="36"/>
      <c r="L80" s="16" t="s">
        <v>37</v>
      </c>
      <c r="BK80" s="36"/>
    </row>
    <row r="81" spans="1:63" x14ac:dyDescent="0.2">
      <c r="A81" s="4"/>
      <c r="B81" s="4" t="s">
        <v>122</v>
      </c>
      <c r="D81" s="36"/>
      <c r="L81" s="4" t="s">
        <v>29</v>
      </c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</row>
    <row r="82" spans="1:63" x14ac:dyDescent="0.2">
      <c r="L82" s="4" t="s">
        <v>30</v>
      </c>
      <c r="BK82" s="43"/>
    </row>
    <row r="83" spans="1:63" x14ac:dyDescent="0.2">
      <c r="B83" s="4" t="s">
        <v>32</v>
      </c>
      <c r="L83" s="4" t="s">
        <v>98</v>
      </c>
      <c r="BK83" s="43"/>
    </row>
    <row r="84" spans="1:63" x14ac:dyDescent="0.2">
      <c r="B84" s="4" t="s">
        <v>33</v>
      </c>
      <c r="L84" s="4" t="s">
        <v>100</v>
      </c>
      <c r="BK84" s="43"/>
    </row>
    <row r="85" spans="1:63" x14ac:dyDescent="0.2">
      <c r="B85" s="4"/>
      <c r="L85" s="4" t="s">
        <v>31</v>
      </c>
      <c r="BK85" s="43"/>
    </row>
    <row r="86" spans="1:63" x14ac:dyDescent="0.2">
      <c r="BK86" s="43"/>
    </row>
    <row r="87" spans="1:63" x14ac:dyDescent="0.2">
      <c r="BK87" s="37"/>
    </row>
    <row r="88" spans="1:63" x14ac:dyDescent="0.2">
      <c r="BK88" s="43"/>
    </row>
    <row r="93" spans="1:63" x14ac:dyDescent="0.2">
      <c r="B93" s="4"/>
    </row>
  </sheetData>
  <mergeCells count="49">
    <mergeCell ref="A1:A5"/>
    <mergeCell ref="C71:BK71"/>
    <mergeCell ref="C55:BK55"/>
    <mergeCell ref="C56:BK56"/>
    <mergeCell ref="C59:BK59"/>
    <mergeCell ref="C63:BK63"/>
    <mergeCell ref="C64:BK64"/>
    <mergeCell ref="C65:BK65"/>
    <mergeCell ref="C68:BK68"/>
    <mergeCell ref="C70:BK70"/>
    <mergeCell ref="C54:BK54"/>
    <mergeCell ref="C10:BK10"/>
    <mergeCell ref="C13:BK13"/>
    <mergeCell ref="C16:BK16"/>
    <mergeCell ref="C19:BK19"/>
    <mergeCell ref="C22:BK22"/>
    <mergeCell ref="C50:BK50"/>
    <mergeCell ref="C49:BK49"/>
    <mergeCell ref="C48:BK48"/>
    <mergeCell ref="C34:BK34"/>
    <mergeCell ref="C31:BK31"/>
    <mergeCell ref="C30:BK30"/>
    <mergeCell ref="C29:BK29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</mergeCells>
  <phoneticPr fontId="0" type="noConversion"/>
  <pageMargins left="0.7" right="0.7" top="0.37" bottom="0.37" header="0.3" footer="0.3"/>
  <pageSetup paperSize="8" orientation="landscape" r:id="rId1"/>
  <ignoredErrors>
    <ignoredError sqref="C58:BK58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O49"/>
  <sheetViews>
    <sheetView topLeftCell="A4" workbookViewId="0">
      <selection activeCell="A4" sqref="A4"/>
    </sheetView>
  </sheetViews>
  <sheetFormatPr defaultRowHeight="12.75" x14ac:dyDescent="0.2"/>
  <cols>
    <col min="1" max="1" width="2.28515625" style="46" customWidth="1"/>
    <col min="2" max="2" width="6.42578125" style="46" customWidth="1"/>
    <col min="3" max="3" width="25.28515625" style="46" bestFit="1" customWidth="1"/>
    <col min="4" max="6" width="18.28515625" style="46" bestFit="1" customWidth="1"/>
    <col min="7" max="7" width="17.28515625" style="46" bestFit="1" customWidth="1"/>
    <col min="8" max="8" width="19.85546875" style="46" bestFit="1" customWidth="1"/>
    <col min="9" max="9" width="15.85546875" style="46" bestFit="1" customWidth="1"/>
    <col min="10" max="10" width="17" style="46" bestFit="1" customWidth="1"/>
    <col min="11" max="12" width="19.85546875" style="46" bestFit="1" customWidth="1"/>
    <col min="13" max="14" width="9.140625" style="46"/>
    <col min="15" max="15" width="12.85546875" style="46" bestFit="1" customWidth="1"/>
    <col min="16" max="16384" width="9.140625" style="46"/>
  </cols>
  <sheetData>
    <row r="1" spans="2:12" hidden="1" x14ac:dyDescent="0.2"/>
    <row r="2" spans="2:12" ht="17.25" hidden="1" customHeight="1" x14ac:dyDescent="0.2">
      <c r="B2" s="115" t="s">
        <v>128</v>
      </c>
      <c r="C2" s="116"/>
      <c r="D2" s="116"/>
      <c r="E2" s="116"/>
      <c r="F2" s="116"/>
      <c r="G2" s="116"/>
      <c r="H2" s="116"/>
      <c r="I2" s="116"/>
      <c r="J2" s="116"/>
      <c r="K2" s="116"/>
      <c r="L2" s="117"/>
    </row>
    <row r="3" spans="2:12" ht="17.25" hidden="1" customHeight="1" x14ac:dyDescent="0.2">
      <c r="B3" s="115" t="s">
        <v>112</v>
      </c>
      <c r="C3" s="116"/>
      <c r="D3" s="116"/>
      <c r="E3" s="116"/>
      <c r="F3" s="116"/>
      <c r="G3" s="116"/>
      <c r="H3" s="116"/>
      <c r="I3" s="116"/>
      <c r="J3" s="116"/>
      <c r="K3" s="116"/>
      <c r="L3" s="117"/>
    </row>
    <row r="4" spans="2:12" ht="30" x14ac:dyDescent="0.2">
      <c r="B4" s="45" t="s">
        <v>75</v>
      </c>
      <c r="C4" s="47" t="s">
        <v>38</v>
      </c>
      <c r="D4" s="47" t="s">
        <v>87</v>
      </c>
      <c r="E4" s="47" t="s">
        <v>88</v>
      </c>
      <c r="F4" s="47" t="s">
        <v>7</v>
      </c>
      <c r="G4" s="47" t="s">
        <v>8</v>
      </c>
      <c r="H4" s="47" t="s">
        <v>21</v>
      </c>
      <c r="I4" s="47" t="s">
        <v>94</v>
      </c>
      <c r="J4" s="47" t="s">
        <v>95</v>
      </c>
      <c r="K4" s="47" t="s">
        <v>74</v>
      </c>
      <c r="L4" s="47" t="s">
        <v>96</v>
      </c>
    </row>
    <row r="5" spans="2:12" x14ac:dyDescent="0.2">
      <c r="B5" s="48">
        <v>1</v>
      </c>
      <c r="C5" s="49" t="s">
        <v>39</v>
      </c>
      <c r="D5" s="50">
        <v>0</v>
      </c>
      <c r="E5" s="50">
        <v>0</v>
      </c>
      <c r="F5" s="50">
        <v>0.25951375377310004</v>
      </c>
      <c r="G5" s="50">
        <v>9.0806022901999996E-3</v>
      </c>
      <c r="H5" s="50">
        <v>0</v>
      </c>
      <c r="I5" s="59">
        <v>0</v>
      </c>
      <c r="J5" s="51">
        <v>0</v>
      </c>
      <c r="K5" s="51">
        <f>SUM(D5:J5)</f>
        <v>0.26859435606330007</v>
      </c>
      <c r="L5" s="50">
        <v>2.5322006449999998E-4</v>
      </c>
    </row>
    <row r="6" spans="2:12" x14ac:dyDescent="0.2">
      <c r="B6" s="48">
        <v>2</v>
      </c>
      <c r="C6" s="52" t="s">
        <v>40</v>
      </c>
      <c r="D6" s="50">
        <v>1.0409011432222</v>
      </c>
      <c r="E6" s="50">
        <v>0.7333632503841</v>
      </c>
      <c r="F6" s="50">
        <v>30.5488784599779</v>
      </c>
      <c r="G6" s="50">
        <v>1.6504962237580001</v>
      </c>
      <c r="H6" s="50">
        <v>0</v>
      </c>
      <c r="I6" s="59">
        <v>0.54100000000000004</v>
      </c>
      <c r="J6" s="51">
        <v>0</v>
      </c>
      <c r="K6" s="51">
        <f t="shared" ref="K6:K41" si="0">SUM(D6:J6)</f>
        <v>34.514639077342196</v>
      </c>
      <c r="L6" s="50">
        <v>0.34358782979629987</v>
      </c>
    </row>
    <row r="7" spans="2:12" x14ac:dyDescent="0.2">
      <c r="B7" s="48">
        <v>3</v>
      </c>
      <c r="C7" s="49" t="s">
        <v>41</v>
      </c>
      <c r="D7" s="50">
        <v>0</v>
      </c>
      <c r="E7" s="50">
        <v>0</v>
      </c>
      <c r="F7" s="50">
        <v>1.0035426961902001</v>
      </c>
      <c r="G7" s="50">
        <v>1.3540776193499998E-2</v>
      </c>
      <c r="H7" s="50">
        <v>0</v>
      </c>
      <c r="I7" s="59">
        <v>4.0000000000000001E-3</v>
      </c>
      <c r="J7" s="51">
        <v>0</v>
      </c>
      <c r="K7" s="51">
        <f t="shared" si="0"/>
        <v>1.0210834723837001</v>
      </c>
      <c r="L7" s="50">
        <v>7.5854305419100002E-2</v>
      </c>
    </row>
    <row r="8" spans="2:12" x14ac:dyDescent="0.2">
      <c r="B8" s="48">
        <v>4</v>
      </c>
      <c r="C8" s="52" t="s">
        <v>42</v>
      </c>
      <c r="D8" s="50">
        <v>3.386891086158899</v>
      </c>
      <c r="E8" s="50">
        <v>1.5998010096754001</v>
      </c>
      <c r="F8" s="50">
        <v>16.993851918675183</v>
      </c>
      <c r="G8" s="50">
        <v>3.0670743795121989</v>
      </c>
      <c r="H8" s="50">
        <v>0</v>
      </c>
      <c r="I8" s="59">
        <v>0.2273</v>
      </c>
      <c r="J8" s="51">
        <v>0</v>
      </c>
      <c r="K8" s="51">
        <f t="shared" si="0"/>
        <v>25.274918394021682</v>
      </c>
      <c r="L8" s="50">
        <v>0.49776470024940012</v>
      </c>
    </row>
    <row r="9" spans="2:12" x14ac:dyDescent="0.2">
      <c r="B9" s="48">
        <v>5</v>
      </c>
      <c r="C9" s="52" t="s">
        <v>43</v>
      </c>
      <c r="D9" s="50">
        <v>0.60577966035170006</v>
      </c>
      <c r="E9" s="50">
        <v>0.95641600286759998</v>
      </c>
      <c r="F9" s="50">
        <v>50.219338897914383</v>
      </c>
      <c r="G9" s="50">
        <v>5.4026727613254986</v>
      </c>
      <c r="H9" s="50">
        <v>0</v>
      </c>
      <c r="I9" s="59">
        <v>2.1878981383203868</v>
      </c>
      <c r="J9" s="51">
        <v>0</v>
      </c>
      <c r="K9" s="51">
        <f t="shared" si="0"/>
        <v>59.372105460779565</v>
      </c>
      <c r="L9" s="50">
        <v>0.71908054234100016</v>
      </c>
    </row>
    <row r="10" spans="2:12" x14ac:dyDescent="0.2">
      <c r="B10" s="48">
        <v>6</v>
      </c>
      <c r="C10" s="52" t="s">
        <v>44</v>
      </c>
      <c r="D10" s="50">
        <v>0.48804886103169998</v>
      </c>
      <c r="E10" s="50">
        <v>0.96938645986970007</v>
      </c>
      <c r="F10" s="50">
        <v>19.068973272184287</v>
      </c>
      <c r="G10" s="50">
        <v>1.7197744359326996</v>
      </c>
      <c r="H10" s="50">
        <v>0</v>
      </c>
      <c r="I10" s="59">
        <v>0.2006</v>
      </c>
      <c r="J10" s="51">
        <v>0</v>
      </c>
      <c r="K10" s="51">
        <f t="shared" si="0"/>
        <v>22.446783029018388</v>
      </c>
      <c r="L10" s="50">
        <v>0.27768442741559995</v>
      </c>
    </row>
    <row r="11" spans="2:12" x14ac:dyDescent="0.2">
      <c r="B11" s="48">
        <v>7</v>
      </c>
      <c r="C11" s="52" t="s">
        <v>45</v>
      </c>
      <c r="D11" s="50">
        <v>31.828795884124904</v>
      </c>
      <c r="E11" s="50">
        <v>7.8327363846053988</v>
      </c>
      <c r="F11" s="50">
        <v>40.392036675682014</v>
      </c>
      <c r="G11" s="50">
        <v>6.859660386165702</v>
      </c>
      <c r="H11" s="50">
        <v>0</v>
      </c>
      <c r="I11" s="59">
        <v>0</v>
      </c>
      <c r="J11" s="51">
        <v>0</v>
      </c>
      <c r="K11" s="51">
        <f t="shared" si="0"/>
        <v>86.913229330578019</v>
      </c>
      <c r="L11" s="50">
        <v>0.42568641308860022</v>
      </c>
    </row>
    <row r="12" spans="2:12" x14ac:dyDescent="0.2">
      <c r="B12" s="48">
        <v>8</v>
      </c>
      <c r="C12" s="73" t="s">
        <v>46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9">
        <v>0</v>
      </c>
      <c r="J12" s="51">
        <v>0</v>
      </c>
      <c r="K12" s="51">
        <f t="shared" si="0"/>
        <v>0</v>
      </c>
      <c r="L12" s="50">
        <v>0</v>
      </c>
    </row>
    <row r="13" spans="2:12" x14ac:dyDescent="0.2">
      <c r="B13" s="48">
        <v>9</v>
      </c>
      <c r="C13" s="73" t="s">
        <v>47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9">
        <v>0</v>
      </c>
      <c r="J13" s="51">
        <v>0</v>
      </c>
      <c r="K13" s="51">
        <f t="shared" si="0"/>
        <v>0</v>
      </c>
      <c r="L13" s="50">
        <v>0</v>
      </c>
    </row>
    <row r="14" spans="2:12" x14ac:dyDescent="0.2">
      <c r="B14" s="48">
        <v>10</v>
      </c>
      <c r="C14" s="52" t="s">
        <v>48</v>
      </c>
      <c r="D14" s="50">
        <v>0.12068362238660001</v>
      </c>
      <c r="E14" s="50">
        <v>0.68943355032170006</v>
      </c>
      <c r="F14" s="50">
        <v>10.708859090609613</v>
      </c>
      <c r="G14" s="50">
        <v>1.4165488701573996</v>
      </c>
      <c r="H14" s="50">
        <v>0</v>
      </c>
      <c r="I14" s="59">
        <v>0.1079</v>
      </c>
      <c r="J14" s="51">
        <v>0</v>
      </c>
      <c r="K14" s="51">
        <f t="shared" si="0"/>
        <v>13.043425133475314</v>
      </c>
      <c r="L14" s="50">
        <v>0.38458940506119993</v>
      </c>
    </row>
    <row r="15" spans="2:12" x14ac:dyDescent="0.2">
      <c r="B15" s="48">
        <v>11</v>
      </c>
      <c r="C15" s="52" t="s">
        <v>49</v>
      </c>
      <c r="D15" s="50">
        <v>37.308538149470891</v>
      </c>
      <c r="E15" s="50">
        <v>55.052938776441586</v>
      </c>
      <c r="F15" s="50">
        <v>103.31877092229257</v>
      </c>
      <c r="G15" s="50">
        <v>11.873055909331805</v>
      </c>
      <c r="H15" s="50">
        <v>0</v>
      </c>
      <c r="I15" s="59">
        <v>1.0558000000000001</v>
      </c>
      <c r="J15" s="51">
        <v>0</v>
      </c>
      <c r="K15" s="51">
        <f t="shared" si="0"/>
        <v>208.60910375753687</v>
      </c>
      <c r="L15" s="50">
        <v>1.8857306552320006</v>
      </c>
    </row>
    <row r="16" spans="2:12" x14ac:dyDescent="0.2">
      <c r="B16" s="48">
        <v>12</v>
      </c>
      <c r="C16" s="52" t="s">
        <v>50</v>
      </c>
      <c r="D16" s="50">
        <v>61.553538655670884</v>
      </c>
      <c r="E16" s="50">
        <v>8.0116988144478984</v>
      </c>
      <c r="F16" s="50">
        <v>49.39835824318633</v>
      </c>
      <c r="G16" s="50">
        <v>3.6939543202071001</v>
      </c>
      <c r="H16" s="50">
        <v>0</v>
      </c>
      <c r="I16" s="59">
        <v>0.61320000000000008</v>
      </c>
      <c r="J16" s="51">
        <v>0</v>
      </c>
      <c r="K16" s="51">
        <f t="shared" si="0"/>
        <v>123.27075003351223</v>
      </c>
      <c r="L16" s="50">
        <v>1.0866086126968002</v>
      </c>
    </row>
    <row r="17" spans="2:12" x14ac:dyDescent="0.2">
      <c r="B17" s="48">
        <v>13</v>
      </c>
      <c r="C17" s="52" t="s">
        <v>51</v>
      </c>
      <c r="D17" s="50">
        <v>0.30503642574070006</v>
      </c>
      <c r="E17" s="50">
        <v>0.30091268406369986</v>
      </c>
      <c r="F17" s="50">
        <v>19.81469749174601</v>
      </c>
      <c r="G17" s="50">
        <v>1.0523574482227001</v>
      </c>
      <c r="H17" s="50">
        <v>0</v>
      </c>
      <c r="I17" s="59">
        <v>6.6000000000000003E-2</v>
      </c>
      <c r="J17" s="51">
        <v>0</v>
      </c>
      <c r="K17" s="51">
        <f t="shared" si="0"/>
        <v>21.539004049773109</v>
      </c>
      <c r="L17" s="50">
        <v>0.33918491351150004</v>
      </c>
    </row>
    <row r="18" spans="2:12" x14ac:dyDescent="0.2">
      <c r="B18" s="48">
        <v>14</v>
      </c>
      <c r="C18" s="52" t="s">
        <v>52</v>
      </c>
      <c r="D18" s="50">
        <v>7.4230736322100005E-2</v>
      </c>
      <c r="E18" s="50">
        <v>0.38872294519239997</v>
      </c>
      <c r="F18" s="50">
        <v>11.202574593659802</v>
      </c>
      <c r="G18" s="50">
        <v>0.77532697177059995</v>
      </c>
      <c r="H18" s="50">
        <v>0</v>
      </c>
      <c r="I18" s="59">
        <v>1.23E-2</v>
      </c>
      <c r="J18" s="51">
        <v>0</v>
      </c>
      <c r="K18" s="51">
        <f t="shared" si="0"/>
        <v>12.453155246944903</v>
      </c>
      <c r="L18" s="50">
        <v>3.5384054063299995E-2</v>
      </c>
    </row>
    <row r="19" spans="2:12" x14ac:dyDescent="0.2">
      <c r="B19" s="48">
        <v>15</v>
      </c>
      <c r="C19" s="52" t="s">
        <v>53</v>
      </c>
      <c r="D19" s="50">
        <v>0.87357475070639978</v>
      </c>
      <c r="E19" s="50">
        <v>0.40909891648169983</v>
      </c>
      <c r="F19" s="50">
        <v>40.357732614294328</v>
      </c>
      <c r="G19" s="50">
        <v>2.7162495163699005</v>
      </c>
      <c r="H19" s="50">
        <v>0</v>
      </c>
      <c r="I19" s="59">
        <v>2.86E-2</v>
      </c>
      <c r="J19" s="51">
        <v>0</v>
      </c>
      <c r="K19" s="51">
        <f t="shared" si="0"/>
        <v>44.385255797852324</v>
      </c>
      <c r="L19" s="50">
        <v>0.4429020869910002</v>
      </c>
    </row>
    <row r="20" spans="2:12" x14ac:dyDescent="0.2">
      <c r="B20" s="48">
        <v>16</v>
      </c>
      <c r="C20" s="52" t="s">
        <v>54</v>
      </c>
      <c r="D20" s="50">
        <v>80.975332521046155</v>
      </c>
      <c r="E20" s="50">
        <v>61.902590936819159</v>
      </c>
      <c r="F20" s="50">
        <v>225.01545091030454</v>
      </c>
      <c r="G20" s="50">
        <v>11.057412200341595</v>
      </c>
      <c r="H20" s="50">
        <v>0</v>
      </c>
      <c r="I20" s="59">
        <v>2.8905981383203874</v>
      </c>
      <c r="J20" s="51">
        <v>0</v>
      </c>
      <c r="K20" s="51">
        <f t="shared" si="0"/>
        <v>381.84138470683183</v>
      </c>
      <c r="L20" s="50">
        <v>2.5821644674515007</v>
      </c>
    </row>
    <row r="21" spans="2:12" x14ac:dyDescent="0.2">
      <c r="B21" s="48">
        <v>17</v>
      </c>
      <c r="C21" s="52" t="s">
        <v>55</v>
      </c>
      <c r="D21" s="50">
        <v>3.5087762224462997</v>
      </c>
      <c r="E21" s="50">
        <v>29.116883149221611</v>
      </c>
      <c r="F21" s="50">
        <v>49.021627759467584</v>
      </c>
      <c r="G21" s="50">
        <v>4.8843786323991036</v>
      </c>
      <c r="H21" s="50">
        <v>0</v>
      </c>
      <c r="I21" s="59">
        <v>0.69650000000000001</v>
      </c>
      <c r="J21" s="51">
        <v>0</v>
      </c>
      <c r="K21" s="51">
        <f t="shared" si="0"/>
        <v>87.228165763534605</v>
      </c>
      <c r="L21" s="50">
        <v>0.68316929814720018</v>
      </c>
    </row>
    <row r="22" spans="2:12" x14ac:dyDescent="0.2">
      <c r="B22" s="48">
        <v>18</v>
      </c>
      <c r="C22" s="73" t="s">
        <v>56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9">
        <v>0</v>
      </c>
      <c r="J22" s="51">
        <v>0</v>
      </c>
      <c r="K22" s="51">
        <f t="shared" si="0"/>
        <v>0</v>
      </c>
      <c r="L22" s="50">
        <v>0</v>
      </c>
    </row>
    <row r="23" spans="2:12" x14ac:dyDescent="0.2">
      <c r="B23" s="48">
        <v>19</v>
      </c>
      <c r="C23" s="52" t="s">
        <v>57</v>
      </c>
      <c r="D23" s="50">
        <v>6.1684481544744019</v>
      </c>
      <c r="E23" s="50">
        <v>14.894241695694701</v>
      </c>
      <c r="F23" s="50">
        <v>102.00456078694168</v>
      </c>
      <c r="G23" s="50">
        <v>13.14590355796707</v>
      </c>
      <c r="H23" s="50">
        <v>0</v>
      </c>
      <c r="I23" s="59">
        <v>2.566998138320387</v>
      </c>
      <c r="J23" s="51">
        <v>0</v>
      </c>
      <c r="K23" s="51">
        <f t="shared" si="0"/>
        <v>138.78015233339826</v>
      </c>
      <c r="L23" s="50">
        <v>1.0209980524304005</v>
      </c>
    </row>
    <row r="24" spans="2:12" x14ac:dyDescent="0.2">
      <c r="B24" s="48">
        <v>20</v>
      </c>
      <c r="C24" s="52" t="s">
        <v>58</v>
      </c>
      <c r="D24" s="50">
        <v>320.44043799364772</v>
      </c>
      <c r="E24" s="50">
        <v>170.2185099134548</v>
      </c>
      <c r="F24" s="50">
        <v>915.99882541327406</v>
      </c>
      <c r="G24" s="50">
        <v>63.770007314301765</v>
      </c>
      <c r="H24" s="50">
        <v>0</v>
      </c>
      <c r="I24" s="59">
        <v>51.626944499222319</v>
      </c>
      <c r="J24" s="51">
        <v>0</v>
      </c>
      <c r="K24" s="51">
        <f t="shared" si="0"/>
        <v>1522.0547251339008</v>
      </c>
      <c r="L24" s="50">
        <v>12.315664812347515</v>
      </c>
    </row>
    <row r="25" spans="2:12" x14ac:dyDescent="0.2">
      <c r="B25" s="48">
        <v>21</v>
      </c>
      <c r="C25" s="49" t="s">
        <v>59</v>
      </c>
      <c r="D25" s="50">
        <v>1.1863317935300001E-2</v>
      </c>
      <c r="E25" s="50">
        <v>2.0043990320000002E-4</v>
      </c>
      <c r="F25" s="50">
        <v>0.6114937167683</v>
      </c>
      <c r="G25" s="50">
        <v>6.5250662161200013E-2</v>
      </c>
      <c r="H25" s="50">
        <v>0</v>
      </c>
      <c r="I25" s="59">
        <v>0</v>
      </c>
      <c r="J25" s="51">
        <v>0</v>
      </c>
      <c r="K25" s="51">
        <f t="shared" si="0"/>
        <v>0.68880813676800001</v>
      </c>
      <c r="L25" s="50">
        <v>2.8209380619999996E-4</v>
      </c>
    </row>
    <row r="26" spans="2:12" x14ac:dyDescent="0.2">
      <c r="B26" s="48">
        <v>22</v>
      </c>
      <c r="C26" s="52" t="s">
        <v>60</v>
      </c>
      <c r="D26" s="50">
        <v>2.69342468709E-2</v>
      </c>
      <c r="E26" s="50">
        <v>2.5134888483699998E-2</v>
      </c>
      <c r="F26" s="50">
        <v>1.5087438822512</v>
      </c>
      <c r="G26" s="50">
        <v>7.0896656124999997E-3</v>
      </c>
      <c r="H26" s="50">
        <v>0</v>
      </c>
      <c r="I26" s="59">
        <v>0.3569</v>
      </c>
      <c r="J26" s="51">
        <v>0</v>
      </c>
      <c r="K26" s="51">
        <f t="shared" si="0"/>
        <v>1.9248026832182998</v>
      </c>
      <c r="L26" s="50">
        <v>1.2549104096200001E-2</v>
      </c>
    </row>
    <row r="27" spans="2:12" x14ac:dyDescent="0.2">
      <c r="B27" s="48">
        <v>23</v>
      </c>
      <c r="C27" s="73" t="s">
        <v>61</v>
      </c>
      <c r="D27" s="50">
        <v>0</v>
      </c>
      <c r="E27" s="50">
        <v>0</v>
      </c>
      <c r="F27" s="50">
        <v>1.5569935483E-3</v>
      </c>
      <c r="G27" s="50">
        <v>0</v>
      </c>
      <c r="H27" s="50">
        <v>0</v>
      </c>
      <c r="I27" s="59">
        <v>0</v>
      </c>
      <c r="J27" s="51">
        <v>0</v>
      </c>
      <c r="K27" s="51">
        <f t="shared" si="0"/>
        <v>1.5569935483E-3</v>
      </c>
      <c r="L27" s="50">
        <v>3.7396026772999998E-3</v>
      </c>
    </row>
    <row r="28" spans="2:12" x14ac:dyDescent="0.2">
      <c r="B28" s="48">
        <v>24</v>
      </c>
      <c r="C28" s="49" t="s">
        <v>62</v>
      </c>
      <c r="D28" s="50">
        <v>5.5896300548199995E-2</v>
      </c>
      <c r="E28" s="50">
        <v>2.4102592902999999E-3</v>
      </c>
      <c r="F28" s="50">
        <v>1.9922318633804998</v>
      </c>
      <c r="G28" s="50">
        <v>5.3312105515900002E-2</v>
      </c>
      <c r="H28" s="50">
        <v>0</v>
      </c>
      <c r="I28" s="59">
        <v>0.15179999999999999</v>
      </c>
      <c r="J28" s="51">
        <v>0</v>
      </c>
      <c r="K28" s="51">
        <f t="shared" si="0"/>
        <v>2.2556505287349</v>
      </c>
      <c r="L28" s="50">
        <v>9.8915232240000001E-4</v>
      </c>
    </row>
    <row r="29" spans="2:12" x14ac:dyDescent="0.2">
      <c r="B29" s="48">
        <v>25</v>
      </c>
      <c r="C29" s="52" t="s">
        <v>63</v>
      </c>
      <c r="D29" s="50">
        <v>20.878818582023591</v>
      </c>
      <c r="E29" s="50">
        <v>9.8330409603115037</v>
      </c>
      <c r="F29" s="50">
        <v>140.47684696462349</v>
      </c>
      <c r="G29" s="50">
        <v>13.323337348718802</v>
      </c>
      <c r="H29" s="50">
        <v>0</v>
      </c>
      <c r="I29" s="59">
        <v>2.9534981383203873</v>
      </c>
      <c r="J29" s="51">
        <v>0</v>
      </c>
      <c r="K29" s="51">
        <f t="shared" si="0"/>
        <v>187.46554199399779</v>
      </c>
      <c r="L29" s="50">
        <v>2.2257613870744031</v>
      </c>
    </row>
    <row r="30" spans="2:12" x14ac:dyDescent="0.2">
      <c r="B30" s="48">
        <v>26</v>
      </c>
      <c r="C30" s="52" t="s">
        <v>64</v>
      </c>
      <c r="D30" s="50">
        <v>39.007925678375663</v>
      </c>
      <c r="E30" s="50">
        <v>2.7536087268932006</v>
      </c>
      <c r="F30" s="50">
        <v>39.308955264375676</v>
      </c>
      <c r="G30" s="50">
        <v>4.7995462576474983</v>
      </c>
      <c r="H30" s="50">
        <v>0</v>
      </c>
      <c r="I30" s="59">
        <v>0.65870000000000006</v>
      </c>
      <c r="J30" s="51">
        <v>0</v>
      </c>
      <c r="K30" s="51">
        <f t="shared" si="0"/>
        <v>86.528735927292018</v>
      </c>
      <c r="L30" s="50">
        <v>0.54773010644170017</v>
      </c>
    </row>
    <row r="31" spans="2:12" x14ac:dyDescent="0.2">
      <c r="B31" s="48">
        <v>27</v>
      </c>
      <c r="C31" s="52" t="s">
        <v>15</v>
      </c>
      <c r="D31" s="50">
        <v>2.3402600000000003E-4</v>
      </c>
      <c r="E31" s="50">
        <v>0</v>
      </c>
      <c r="F31" s="50">
        <v>2.3033929598020007</v>
      </c>
      <c r="G31" s="50">
        <v>1.97133708383E-2</v>
      </c>
      <c r="H31" s="50">
        <v>0</v>
      </c>
      <c r="I31" s="59">
        <v>2.5072981383203867</v>
      </c>
      <c r="J31" s="51">
        <v>0</v>
      </c>
      <c r="K31" s="51">
        <f t="shared" si="0"/>
        <v>4.830638494960688</v>
      </c>
      <c r="L31" s="50">
        <v>6.4440400547700005E-2</v>
      </c>
    </row>
    <row r="32" spans="2:12" x14ac:dyDescent="0.2">
      <c r="B32" s="48">
        <v>28</v>
      </c>
      <c r="C32" s="52" t="s">
        <v>65</v>
      </c>
      <c r="D32" s="50">
        <v>5.2305132483599998E-2</v>
      </c>
      <c r="E32" s="50">
        <v>1.9039827741000001E-3</v>
      </c>
      <c r="F32" s="50">
        <v>1.2976719887976005</v>
      </c>
      <c r="G32" s="50">
        <v>7.4888072289599997E-2</v>
      </c>
      <c r="H32" s="50">
        <v>0</v>
      </c>
      <c r="I32" s="59">
        <v>0</v>
      </c>
      <c r="J32" s="51">
        <v>0</v>
      </c>
      <c r="K32" s="51">
        <f t="shared" si="0"/>
        <v>1.4267691763449004</v>
      </c>
      <c r="L32" s="50">
        <v>3.6092139773899995E-2</v>
      </c>
    </row>
    <row r="33" spans="2:15" x14ac:dyDescent="0.2">
      <c r="B33" s="48">
        <v>29</v>
      </c>
      <c r="C33" s="52" t="s">
        <v>66</v>
      </c>
      <c r="D33" s="50">
        <v>6.6381397013195</v>
      </c>
      <c r="E33" s="50">
        <v>3.3750014449299988</v>
      </c>
      <c r="F33" s="50">
        <v>36.010164196879941</v>
      </c>
      <c r="G33" s="50">
        <v>2.2410005319860975</v>
      </c>
      <c r="H33" s="50">
        <v>0</v>
      </c>
      <c r="I33" s="59">
        <v>0.33069999999999999</v>
      </c>
      <c r="J33" s="51">
        <v>0</v>
      </c>
      <c r="K33" s="51">
        <f t="shared" si="0"/>
        <v>48.595005875115532</v>
      </c>
      <c r="L33" s="50">
        <v>0.94830738992569974</v>
      </c>
    </row>
    <row r="34" spans="2:15" x14ac:dyDescent="0.2">
      <c r="B34" s="48">
        <v>30</v>
      </c>
      <c r="C34" s="52" t="s">
        <v>67</v>
      </c>
      <c r="D34" s="50">
        <v>6.0776564190247013</v>
      </c>
      <c r="E34" s="50">
        <v>4.8484229201854969</v>
      </c>
      <c r="F34" s="50">
        <v>60.0693741704332</v>
      </c>
      <c r="G34" s="50">
        <v>5.4495172122541984</v>
      </c>
      <c r="H34" s="50">
        <v>0</v>
      </c>
      <c r="I34" s="59">
        <v>2.328998138320387</v>
      </c>
      <c r="J34" s="51">
        <v>0</v>
      </c>
      <c r="K34" s="51">
        <f t="shared" si="0"/>
        <v>78.773968860217977</v>
      </c>
      <c r="L34" s="50">
        <v>1.2660094067270002</v>
      </c>
    </row>
    <row r="35" spans="2:15" x14ac:dyDescent="0.2">
      <c r="B35" s="48">
        <v>31</v>
      </c>
      <c r="C35" s="49" t="s">
        <v>68</v>
      </c>
      <c r="D35" s="50">
        <v>1.0452029030000002E-4</v>
      </c>
      <c r="E35" s="50">
        <v>0.13959291196759999</v>
      </c>
      <c r="F35" s="50">
        <v>1.9235672079250996</v>
      </c>
      <c r="G35" s="50">
        <v>0.1273487266443</v>
      </c>
      <c r="H35" s="50">
        <v>0</v>
      </c>
      <c r="I35" s="59">
        <v>0</v>
      </c>
      <c r="J35" s="51">
        <v>0</v>
      </c>
      <c r="K35" s="51">
        <f t="shared" si="0"/>
        <v>2.1906133668272996</v>
      </c>
      <c r="L35" s="50">
        <v>7.922628548339998E-2</v>
      </c>
    </row>
    <row r="36" spans="2:15" x14ac:dyDescent="0.2">
      <c r="B36" s="48">
        <v>32</v>
      </c>
      <c r="C36" s="52" t="s">
        <v>69</v>
      </c>
      <c r="D36" s="50">
        <v>170.96532575127739</v>
      </c>
      <c r="E36" s="50">
        <v>23.623461182374299</v>
      </c>
      <c r="F36" s="50">
        <v>99.777452166547633</v>
      </c>
      <c r="G36" s="50">
        <v>11.672121877330826</v>
      </c>
      <c r="H36" s="50">
        <v>0</v>
      </c>
      <c r="I36" s="59">
        <v>2.7362462357013144</v>
      </c>
      <c r="J36" s="51">
        <v>0</v>
      </c>
      <c r="K36" s="51">
        <f t="shared" si="0"/>
        <v>308.77460721323143</v>
      </c>
      <c r="L36" s="50">
        <v>3.1318272905264966</v>
      </c>
    </row>
    <row r="37" spans="2:15" x14ac:dyDescent="0.2">
      <c r="B37" s="48">
        <v>33</v>
      </c>
      <c r="C37" s="52" t="s">
        <v>113</v>
      </c>
      <c r="D37" s="50">
        <v>41.916068054742887</v>
      </c>
      <c r="E37" s="50">
        <v>15.006015167069394</v>
      </c>
      <c r="F37" s="50">
        <v>133.81561693319077</v>
      </c>
      <c r="G37" s="50">
        <v>8.5362657738578083</v>
      </c>
      <c r="H37" s="50">
        <v>0</v>
      </c>
      <c r="I37" s="59">
        <v>0.91</v>
      </c>
      <c r="J37" s="51">
        <v>0</v>
      </c>
      <c r="K37" s="51">
        <f t="shared" si="0"/>
        <v>200.18396592886086</v>
      </c>
      <c r="L37" s="50">
        <v>2.7535866646136022</v>
      </c>
    </row>
    <row r="38" spans="2:15" x14ac:dyDescent="0.2">
      <c r="B38" s="48">
        <v>34</v>
      </c>
      <c r="C38" s="52" t="s">
        <v>70</v>
      </c>
      <c r="D38" s="50">
        <v>0.19635894867670001</v>
      </c>
      <c r="E38" s="50">
        <v>0.1257549349995</v>
      </c>
      <c r="F38" s="50">
        <v>8.2766441313570009</v>
      </c>
      <c r="G38" s="50">
        <v>0.78281715457919987</v>
      </c>
      <c r="H38" s="50">
        <v>0</v>
      </c>
      <c r="I38" s="59">
        <v>5.8200000000000002E-2</v>
      </c>
      <c r="J38" s="51">
        <v>0</v>
      </c>
      <c r="K38" s="51">
        <f t="shared" si="0"/>
        <v>9.4397751696124015</v>
      </c>
      <c r="L38" s="50">
        <v>1.11368435158E-2</v>
      </c>
    </row>
    <row r="39" spans="2:15" x14ac:dyDescent="0.2">
      <c r="B39" s="48">
        <v>35</v>
      </c>
      <c r="C39" s="52" t="s">
        <v>71</v>
      </c>
      <c r="D39" s="50">
        <v>16.375185705208207</v>
      </c>
      <c r="E39" s="50">
        <v>20.841398237845286</v>
      </c>
      <c r="F39" s="50">
        <v>205.05257536078364</v>
      </c>
      <c r="G39" s="50">
        <v>18.6865847407466</v>
      </c>
      <c r="H39" s="50">
        <v>0</v>
      </c>
      <c r="I39" s="59">
        <v>2.6608981383203867</v>
      </c>
      <c r="J39" s="51">
        <v>0</v>
      </c>
      <c r="K39" s="51">
        <f t="shared" si="0"/>
        <v>263.61664218290406</v>
      </c>
      <c r="L39" s="50">
        <v>1.868660060413303</v>
      </c>
    </row>
    <row r="40" spans="2:15" x14ac:dyDescent="0.2">
      <c r="B40" s="48">
        <v>36</v>
      </c>
      <c r="C40" s="52" t="s">
        <v>72</v>
      </c>
      <c r="D40" s="50">
        <v>14.784909596999203</v>
      </c>
      <c r="E40" s="50">
        <v>1.4647603463526</v>
      </c>
      <c r="F40" s="50">
        <v>12.449499760383906</v>
      </c>
      <c r="G40" s="50">
        <v>1.0800547484151</v>
      </c>
      <c r="H40" s="50">
        <v>0</v>
      </c>
      <c r="I40" s="59">
        <v>0</v>
      </c>
      <c r="J40" s="51">
        <v>0</v>
      </c>
      <c r="K40" s="51">
        <f t="shared" si="0"/>
        <v>29.779224452150814</v>
      </c>
      <c r="L40" s="50">
        <v>0.34750232386489999</v>
      </c>
    </row>
    <row r="41" spans="2:15" x14ac:dyDescent="0.2">
      <c r="B41" s="48">
        <v>37</v>
      </c>
      <c r="C41" s="52" t="s">
        <v>73</v>
      </c>
      <c r="D41" s="50">
        <v>18.468972400375399</v>
      </c>
      <c r="E41" s="50">
        <v>20.071671926856688</v>
      </c>
      <c r="F41" s="50">
        <v>143.80911476549991</v>
      </c>
      <c r="G41" s="50">
        <v>15.406750554072078</v>
      </c>
      <c r="H41" s="50">
        <v>0</v>
      </c>
      <c r="I41" s="59">
        <v>6.0705981383203866</v>
      </c>
      <c r="J41" s="51">
        <v>0</v>
      </c>
      <c r="K41" s="51">
        <f t="shared" si="0"/>
        <v>203.82710778512447</v>
      </c>
      <c r="L41" s="50">
        <v>3.163641188964899</v>
      </c>
    </row>
    <row r="42" spans="2:15" s="56" customFormat="1" ht="15" x14ac:dyDescent="0.2">
      <c r="B42" s="47" t="s">
        <v>11</v>
      </c>
      <c r="C42" s="53"/>
      <c r="D42" s="54">
        <f>SUM(D5:D41)</f>
        <v>884.13571224895315</v>
      </c>
      <c r="E42" s="54">
        <f t="shared" ref="E42:G42" si="1">SUM(E5:E41)</f>
        <v>455.1891128197783</v>
      </c>
      <c r="F42" s="54">
        <f t="shared" si="1"/>
        <v>2574.0124958267215</v>
      </c>
      <c r="G42" s="54">
        <f t="shared" si="1"/>
        <v>215.43309310891689</v>
      </c>
      <c r="H42" s="55">
        <f t="shared" ref="H42:L42" si="2">SUM(H5:H41)</f>
        <v>0</v>
      </c>
      <c r="I42" s="55">
        <f t="shared" si="2"/>
        <v>84.549475841486739</v>
      </c>
      <c r="J42" s="55">
        <f t="shared" si="2"/>
        <v>0</v>
      </c>
      <c r="K42" s="55">
        <f t="shared" si="2"/>
        <v>4213.319889845855</v>
      </c>
      <c r="L42" s="55">
        <f t="shared" si="2"/>
        <v>39.577789237081817</v>
      </c>
      <c r="M42" s="60"/>
      <c r="O42" s="85"/>
    </row>
    <row r="43" spans="2:15" x14ac:dyDescent="0.2">
      <c r="B43" s="46" t="s">
        <v>89</v>
      </c>
      <c r="I43" s="57"/>
      <c r="K43" s="58"/>
      <c r="L43" s="75"/>
    </row>
    <row r="44" spans="2:15" s="57" customFormat="1" x14ac:dyDescent="0.2"/>
    <row r="45" spans="2:15" s="57" customFormat="1" x14ac:dyDescent="0.2"/>
    <row r="46" spans="2:15" x14ac:dyDescent="0.2">
      <c r="D46" s="58"/>
      <c r="E46" s="58"/>
      <c r="F46" s="58"/>
      <c r="G46" s="58"/>
      <c r="H46" s="58"/>
      <c r="I46" s="58"/>
      <c r="J46" s="58"/>
      <c r="K46" s="58"/>
      <c r="L46" s="58"/>
    </row>
    <row r="47" spans="2:15" s="57" customFormat="1" x14ac:dyDescent="0.2"/>
    <row r="49" spans="11:11" x14ac:dyDescent="0.2">
      <c r="K49" s="57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Nishant Ovhal</cp:lastModifiedBy>
  <cp:lastPrinted>2014-03-24T10:58:12Z</cp:lastPrinted>
  <dcterms:created xsi:type="dcterms:W3CDTF">2014-01-06T04:43:23Z</dcterms:created>
  <dcterms:modified xsi:type="dcterms:W3CDTF">2022-01-11T11:31:16Z</dcterms:modified>
</cp:coreProperties>
</file>